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acovny\Projekty\2018\TACR_JIRKO_2\Spravy\Prubezna_2020\"/>
    </mc:Choice>
  </mc:AlternateContent>
  <xr:revisionPtr revIDLastSave="0" documentId="13_ncr:1_{395918F0-DB51-4C24-97C4-A228ED87B1F7}" xr6:coauthVersionLast="36" xr6:coauthVersionMax="36" xr10:uidLastSave="{00000000-0000-0000-0000-000000000000}"/>
  <bookViews>
    <workbookView xWindow="0" yWindow="0" windowWidth="23040" windowHeight="9300" xr2:uid="{4EA29D36-D09B-4ED2-90E5-89890801F325}"/>
  </bookViews>
  <sheets>
    <sheet name="Posouzení vhodnosti lokality 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7" i="1" l="1"/>
  <c r="N25" i="1" l="1"/>
  <c r="R202" i="1"/>
  <c r="R206" i="1"/>
  <c r="R17" i="1"/>
  <c r="R18" i="1"/>
  <c r="R19" i="1"/>
  <c r="R20" i="1"/>
  <c r="R21" i="1"/>
  <c r="R22" i="1"/>
  <c r="R23" i="1"/>
  <c r="R24" i="1"/>
  <c r="R25" i="1"/>
  <c r="R26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4" i="1"/>
  <c r="R205" i="1"/>
  <c r="R16" i="1"/>
  <c r="N19" i="1" l="1"/>
  <c r="N17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37" i="1"/>
  <c r="R207" i="1"/>
  <c r="N21" i="1"/>
  <c r="N23" i="1"/>
  <c r="K32" i="1" l="1"/>
  <c r="AJ5" i="1"/>
  <c r="AJ6" i="1" s="1"/>
  <c r="AJ7" i="1" s="1"/>
  <c r="AJ8" i="1" s="1"/>
  <c r="AK5" i="1"/>
  <c r="AK6" i="1" s="1"/>
  <c r="AK7" i="1" s="1"/>
  <c r="AK8" i="1" s="1"/>
  <c r="AK9" i="1" s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</calcChain>
</file>

<file path=xl/sharedStrings.xml><?xml version="1.0" encoding="utf-8"?>
<sst xmlns="http://schemas.openxmlformats.org/spreadsheetml/2006/main" count="51" uniqueCount="51">
  <si>
    <t>Příční profil</t>
  </si>
  <si>
    <t>Vzdálenost (m)</t>
  </si>
  <si>
    <t>Výška (m)</t>
  </si>
  <si>
    <t xml:space="preserve">Postup </t>
  </si>
  <si>
    <t>Hloubka vody při nízkém průtoku (m)</t>
  </si>
  <si>
    <r>
      <t>Povodňový průtok (m</t>
    </r>
    <r>
      <rPr>
        <b/>
        <vertAlign val="superscript"/>
        <sz val="14"/>
        <color theme="1"/>
        <rFont val="Calibri"/>
        <family val="2"/>
        <scheme val="minor"/>
      </rPr>
      <t>3</t>
    </r>
    <r>
      <rPr>
        <b/>
        <sz val="14"/>
        <color theme="1"/>
        <rFont val="Calibri"/>
        <family val="2"/>
        <scheme val="minor"/>
      </rPr>
      <t>.s</t>
    </r>
    <r>
      <rPr>
        <b/>
        <vertAlign val="superscript"/>
        <sz val="14"/>
        <color theme="1"/>
        <rFont val="Calibri"/>
        <family val="2"/>
        <scheme val="minor"/>
      </rPr>
      <t>-1</t>
    </r>
    <r>
      <rPr>
        <b/>
        <sz val="14"/>
        <color theme="1"/>
        <rFont val="Calibri"/>
        <family val="2"/>
        <scheme val="minor"/>
      </rPr>
      <t>)</t>
    </r>
  </si>
  <si>
    <r>
      <t>Nízký průtok (m</t>
    </r>
    <r>
      <rPr>
        <b/>
        <vertAlign val="superscript"/>
        <sz val="14"/>
        <color theme="1"/>
        <rFont val="Calibri"/>
        <family val="2"/>
        <scheme val="minor"/>
      </rPr>
      <t>3</t>
    </r>
    <r>
      <rPr>
        <b/>
        <sz val="14"/>
        <color theme="1"/>
        <rFont val="Calibri"/>
        <family val="2"/>
        <scheme val="minor"/>
      </rPr>
      <t>.s</t>
    </r>
    <r>
      <rPr>
        <b/>
        <vertAlign val="superscript"/>
        <sz val="14"/>
        <color theme="1"/>
        <rFont val="Calibri"/>
        <family val="2"/>
        <scheme val="minor"/>
      </rPr>
      <t>-1</t>
    </r>
    <r>
      <rPr>
        <b/>
        <sz val="14"/>
        <color theme="1"/>
        <rFont val="Calibri"/>
        <family val="2"/>
        <scheme val="minor"/>
      </rPr>
      <t>)</t>
    </r>
  </si>
  <si>
    <r>
      <t>Plocha povodí v místě inkubační schránky (km</t>
    </r>
    <r>
      <rPr>
        <vertAlign val="super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)</t>
    </r>
  </si>
  <si>
    <r>
      <t>Nízký průtok (Q</t>
    </r>
    <r>
      <rPr>
        <vertAlign val="subscript"/>
        <sz val="14"/>
        <color theme="1"/>
        <rFont val="Calibri"/>
        <family val="2"/>
        <scheme val="minor"/>
      </rPr>
      <t>355</t>
    </r>
    <r>
      <rPr>
        <sz val="14"/>
        <color theme="1"/>
        <rFont val="Calibri"/>
        <family val="2"/>
        <scheme val="minor"/>
      </rPr>
      <t xml:space="preserve">) ve vodoměrné stanici </t>
    </r>
  </si>
  <si>
    <r>
      <t>Povodňový průtok (Q</t>
    </r>
    <r>
      <rPr>
        <vertAlign val="subscript"/>
        <sz val="14"/>
        <color theme="1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)ve vodoměrné stanici </t>
    </r>
  </si>
  <si>
    <r>
      <t>Rychlost proudění vody při povodňovém průtoku (m.s</t>
    </r>
    <r>
      <rPr>
        <b/>
        <vertAlign val="superscript"/>
        <sz val="14"/>
        <color theme="1"/>
        <rFont val="Calibri"/>
        <family val="2"/>
        <charset val="238"/>
        <scheme val="minor"/>
      </rPr>
      <t>-1</t>
    </r>
    <r>
      <rPr>
        <b/>
        <sz val="14"/>
        <color theme="1"/>
        <rFont val="Calibri"/>
        <family val="2"/>
        <scheme val="minor"/>
      </rPr>
      <t>)</t>
    </r>
  </si>
  <si>
    <t>POSOUZENÍ VHODNOSTI LOKALITY K INKUBACI</t>
  </si>
  <si>
    <t>Kontakty na koordinátory studie:</t>
  </si>
  <si>
    <t>Mgr. Stanislav Ruman PhD.</t>
  </si>
  <si>
    <t>Tel.: +420 608 510 697</t>
  </si>
  <si>
    <t>E-mail: stanislav.ruman@osu.cz</t>
  </si>
  <si>
    <t>www.prf.osu.cz</t>
  </si>
  <si>
    <t xml:space="preserve">RNDr. Jiří Křesina </t>
  </si>
  <si>
    <t>Tel.: +420 722 948 352</t>
  </si>
  <si>
    <t>E-mail: jiri.kresina@beleco.cz</t>
  </si>
  <si>
    <t>www.beleco.cz</t>
  </si>
  <si>
    <t>Mapa vodoměrných stanic ČHMU je k dispozici na níže uvedeném odkazu:</t>
  </si>
  <si>
    <t>https://hydro.chmi.cz/hydro/index.php?wmapp=WEBAPP&amp;wmap=pov41&amp;srscode=32633</t>
  </si>
  <si>
    <t>Mapa stanic podniků povodí je k dispozici na jednotlivých Podnicích povodí:</t>
  </si>
  <si>
    <t>* internetové zdroje</t>
  </si>
  <si>
    <t>(a) Zde zadejte data zjištěna z internetových zdrojů*</t>
  </si>
  <si>
    <t xml:space="preserve">   (b) Zde zadejte data naměřena v lokalitě, kde chcetě schránku umístit:</t>
  </si>
  <si>
    <t xml:space="preserve"> (d) Automatický výpočet hydrologických charakteritik toku v lokalitě inkubace (NEVYPLNOVAT)</t>
  </si>
  <si>
    <t>(e) Posouzení vhodnosti lokality k inkubaci (NEVYPLNOVAT)</t>
  </si>
  <si>
    <t>Metodika inkubace jiker vybraných druhů lososovitých ryb v podmínkách mateřského toku (TAČR-TJ02000229)</t>
  </si>
  <si>
    <t>Povodí Odry: https://www.pod.cz/portal/SaP/cz/pc/?oid=2&amp;data=1</t>
  </si>
  <si>
    <t>Povodí Moravy: http://www.pmo.cz/portal/sap/cz/index.htm</t>
  </si>
  <si>
    <t>Povodí Labe: http://www.pla.cz/portal/sap/PC/</t>
  </si>
  <si>
    <t>Povodí Vltavy: http://www.pvl.cz/portal/SaP/pc/</t>
  </si>
  <si>
    <t>Povodí Ohře: https://www.poh.cz/</t>
  </si>
  <si>
    <t>Hodnota</t>
  </si>
  <si>
    <t xml:space="preserve">Zvolte charakter koryta (vyberte hodnotu dle obrázků níže) </t>
  </si>
  <si>
    <t>Pomůcky k terénnímu měření:</t>
  </si>
  <si>
    <t>Pásmo</t>
  </si>
  <si>
    <t>Skládací metr</t>
  </si>
  <si>
    <t>Nadmorská výška (m)</t>
  </si>
  <si>
    <t>Výška (m n.m.)</t>
  </si>
  <si>
    <t xml:space="preserve">Převýšení </t>
  </si>
  <si>
    <t>Sklon toku</t>
  </si>
  <si>
    <t>https://ags.cuzk.cz/av/</t>
  </si>
  <si>
    <t>Délka úseku (minimálně 20 m, maximálně 100 m)</t>
  </si>
  <si>
    <r>
      <t>K odvození se doporučuje využít evidenční listy vodoměrných stanic ČHMÚ, dostupných na internetových stránkách Hlásné a předpovědní službě ČHMU (https://hydro.chmi.cz/hpps/), případné z informací o vodoměrných stanicích na stránkách Podnicích povodí (internetové stránky uvedeny výše). V evidenčních listech jsou dostupné informace o jedno-letém průtoku (Q</t>
    </r>
    <r>
      <rPr>
        <vertAlign val="super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scheme val="minor"/>
      </rPr>
      <t>)a ploše povodí (km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scheme val="minor"/>
      </rPr>
      <t>)vodoměrné stanice. V informacích o vodoměrných stanicích na stránkách podniků povodí i nízké průtoky (Q</t>
    </r>
    <r>
      <rPr>
        <vertAlign val="subscript"/>
        <sz val="11"/>
        <color theme="1"/>
        <rFont val="Calibri"/>
        <family val="2"/>
        <charset val="238"/>
        <scheme val="minor"/>
      </rPr>
      <t>335</t>
    </r>
    <r>
      <rPr>
        <sz val="11"/>
        <color theme="1"/>
        <rFont val="Calibri"/>
        <family val="2"/>
        <scheme val="minor"/>
      </rPr>
      <t xml:space="preserve"> denní).</t>
    </r>
  </si>
  <si>
    <t>https://mapy.cz</t>
  </si>
  <si>
    <r>
      <t>Plocha povodí vodoměrné stanice (km</t>
    </r>
    <r>
      <rPr>
        <vertAlign val="super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)</t>
    </r>
  </si>
  <si>
    <t>1. Do žluté označených buněk doplnte údaje z internetových zdrojů* (a) a z Vaší lokality (b)</t>
  </si>
  <si>
    <t>2. MS Excel automaticky vykreslí tvar příčného profilu (c), vypočte z Vámi zadaných hodnot hydrologické                                                                                                                                                                                                                                                                                                                                           charakteritiky v lokalitě inkubace (d) a určí zda je lokalita pro inkubaci vhodná či nikoli (e).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</si>
</sst>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b/>
      <vertAlign val="superscript"/>
      <sz val="14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vertAlign val="superscript"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10">
    <xf numFmtId="0" fontId="0" fillId="0" borderId="0" xfId="0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4" borderId="0" xfId="0" applyFill="1"/>
    <xf numFmtId="0" fontId="0" fillId="2" borderId="0" xfId="0" applyFill="1" applyBorder="1"/>
    <xf numFmtId="0" fontId="0" fillId="2" borderId="8" xfId="0" applyFill="1" applyBorder="1"/>
    <xf numFmtId="0" fontId="2" fillId="2" borderId="0" xfId="0" applyFont="1" applyFill="1" applyBorder="1"/>
    <xf numFmtId="0" fontId="4" fillId="2" borderId="0" xfId="0" applyFont="1" applyFill="1" applyBorder="1"/>
    <xf numFmtId="0" fontId="4" fillId="4" borderId="0" xfId="0" applyFont="1" applyFill="1" applyBorder="1"/>
    <xf numFmtId="0" fontId="0" fillId="4" borderId="0" xfId="0" applyFill="1" applyBorder="1"/>
    <xf numFmtId="0" fontId="5" fillId="4" borderId="0" xfId="0" applyFont="1" applyFill="1" applyBorder="1"/>
    <xf numFmtId="0" fontId="10" fillId="4" borderId="0" xfId="0" applyFont="1" applyFill="1"/>
    <xf numFmtId="0" fontId="10" fillId="2" borderId="0" xfId="0" applyFont="1" applyFill="1" applyBorder="1"/>
    <xf numFmtId="0" fontId="7" fillId="5" borderId="15" xfId="0" applyFont="1" applyFill="1" applyBorder="1"/>
    <xf numFmtId="0" fontId="1" fillId="4" borderId="0" xfId="0" applyFont="1" applyFill="1"/>
    <xf numFmtId="0" fontId="7" fillId="5" borderId="9" xfId="0" applyFont="1" applyFill="1" applyBorder="1"/>
    <xf numFmtId="0" fontId="7" fillId="5" borderId="10" xfId="0" applyFont="1" applyFill="1" applyBorder="1"/>
    <xf numFmtId="0" fontId="11" fillId="3" borderId="11" xfId="0" applyFont="1" applyFill="1" applyBorder="1"/>
    <xf numFmtId="0" fontId="11" fillId="3" borderId="12" xfId="0" applyFont="1" applyFill="1" applyBorder="1"/>
    <xf numFmtId="0" fontId="11" fillId="3" borderId="13" xfId="0" applyFont="1" applyFill="1" applyBorder="1"/>
    <xf numFmtId="0" fontId="11" fillId="3" borderId="14" xfId="0" applyFont="1" applyFill="1" applyBorder="1"/>
    <xf numFmtId="0" fontId="11" fillId="3" borderId="16" xfId="0" applyFont="1" applyFill="1" applyBorder="1"/>
    <xf numFmtId="0" fontId="9" fillId="5" borderId="11" xfId="0" applyFont="1" applyFill="1" applyBorder="1"/>
    <xf numFmtId="0" fontId="9" fillId="5" borderId="12" xfId="0" applyFont="1" applyFill="1" applyBorder="1"/>
    <xf numFmtId="0" fontId="10" fillId="4" borderId="0" xfId="0" applyFont="1" applyFill="1" applyBorder="1"/>
    <xf numFmtId="0" fontId="2" fillId="4" borderId="0" xfId="0" applyFont="1" applyFill="1"/>
    <xf numFmtId="0" fontId="18" fillId="4" borderId="0" xfId="0" applyFont="1" applyFill="1" applyAlignment="1"/>
    <xf numFmtId="0" fontId="0" fillId="4" borderId="0" xfId="0" applyFill="1" applyAlignment="1"/>
    <xf numFmtId="0" fontId="0" fillId="4" borderId="0" xfId="0" applyFill="1" applyBorder="1" applyAlignment="1"/>
    <xf numFmtId="0" fontId="16" fillId="4" borderId="0" xfId="0" applyFont="1" applyFill="1" applyAlignment="1"/>
    <xf numFmtId="0" fontId="10" fillId="2" borderId="8" xfId="0" applyFont="1" applyFill="1" applyBorder="1"/>
    <xf numFmtId="0" fontId="4" fillId="4" borderId="0" xfId="0" applyFont="1" applyFill="1" applyAlignment="1"/>
    <xf numFmtId="0" fontId="10" fillId="2" borderId="5" xfId="0" applyFont="1" applyFill="1" applyBorder="1"/>
    <xf numFmtId="0" fontId="17" fillId="2" borderId="3" xfId="0" applyFont="1" applyFill="1" applyBorder="1" applyAlignment="1"/>
    <xf numFmtId="0" fontId="0" fillId="2" borderId="4" xfId="0" applyFill="1" applyBorder="1" applyAlignment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3" fillId="2" borderId="12" xfId="0" applyFont="1" applyFill="1" applyBorder="1" applyAlignment="1">
      <alignment horizontal="left"/>
    </xf>
    <xf numFmtId="0" fontId="9" fillId="2" borderId="12" xfId="0" applyFont="1" applyFill="1" applyBorder="1" applyAlignment="1">
      <alignment horizontal="left"/>
    </xf>
    <xf numFmtId="0" fontId="19" fillId="4" borderId="0" xfId="0" applyFont="1" applyFill="1"/>
    <xf numFmtId="0" fontId="0" fillId="0" borderId="0" xfId="0" applyFill="1"/>
    <xf numFmtId="0" fontId="0" fillId="4" borderId="0" xfId="0" applyFill="1" applyAlignment="1">
      <alignment horizontal="left" vertical="top" wrapText="1"/>
    </xf>
    <xf numFmtId="0" fontId="9" fillId="5" borderId="0" xfId="0" applyFont="1" applyFill="1" applyBorder="1"/>
    <xf numFmtId="0" fontId="11" fillId="2" borderId="8" xfId="0" applyFont="1" applyFill="1" applyBorder="1"/>
    <xf numFmtId="0" fontId="20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0" fillId="4" borderId="0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9" fillId="2" borderId="7" xfId="0" applyFont="1" applyFill="1" applyBorder="1"/>
    <xf numFmtId="0" fontId="0" fillId="2" borderId="2" xfId="0" applyFill="1" applyBorder="1"/>
    <xf numFmtId="0" fontId="21" fillId="2" borderId="0" xfId="0" applyFont="1" applyFill="1" applyBorder="1"/>
    <xf numFmtId="0" fontId="10" fillId="5" borderId="0" xfId="0" applyFont="1" applyFill="1" applyBorder="1"/>
    <xf numFmtId="0" fontId="10" fillId="3" borderId="0" xfId="0" applyFont="1" applyFill="1" applyBorder="1"/>
    <xf numFmtId="0" fontId="2" fillId="2" borderId="8" xfId="0" applyFont="1" applyFill="1" applyBorder="1"/>
    <xf numFmtId="0" fontId="1" fillId="2" borderId="8" xfId="0" applyFont="1" applyFill="1" applyBorder="1"/>
    <xf numFmtId="0" fontId="2" fillId="4" borderId="0" xfId="0" applyFont="1" applyFill="1" applyAlignment="1"/>
    <xf numFmtId="0" fontId="4" fillId="4" borderId="0" xfId="0" applyFont="1" applyFill="1" applyAlignment="1"/>
    <xf numFmtId="0" fontId="4" fillId="4" borderId="0" xfId="0" applyFont="1" applyFill="1" applyBorder="1" applyAlignment="1"/>
    <xf numFmtId="0" fontId="2" fillId="4" borderId="0" xfId="0" applyFont="1" applyFill="1" applyBorder="1"/>
    <xf numFmtId="0" fontId="1" fillId="4" borderId="0" xfId="0" applyFont="1" applyFill="1" applyBorder="1"/>
    <xf numFmtId="0" fontId="8" fillId="6" borderId="0" xfId="0" applyFont="1" applyFill="1" applyBorder="1"/>
    <xf numFmtId="2" fontId="8" fillId="6" borderId="0" xfId="0" applyNumberFormat="1" applyFont="1" applyFill="1" applyBorder="1"/>
    <xf numFmtId="2" fontId="8" fillId="6" borderId="0" xfId="0" applyNumberFormat="1" applyFont="1" applyFill="1" applyBorder="1" applyAlignment="1"/>
    <xf numFmtId="0" fontId="0" fillId="6" borderId="0" xfId="0" applyFill="1" applyBorder="1"/>
    <xf numFmtId="0" fontId="0" fillId="4" borderId="0" xfId="0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0" fillId="4" borderId="0" xfId="0" applyFont="1" applyFill="1" applyAlignment="1"/>
    <xf numFmtId="0" fontId="0" fillId="0" borderId="0" xfId="0" applyAlignment="1"/>
    <xf numFmtId="0" fontId="10" fillId="4" borderId="0" xfId="0" applyFont="1" applyFill="1" applyBorder="1" applyAlignment="1"/>
    <xf numFmtId="0" fontId="24" fillId="0" borderId="0" xfId="1" applyFill="1" applyAlignment="1">
      <alignment wrapText="1"/>
    </xf>
    <xf numFmtId="0" fontId="0" fillId="0" borderId="0" xfId="0" applyFont="1" applyAlignment="1">
      <alignment wrapText="1"/>
    </xf>
    <xf numFmtId="0" fontId="17" fillId="7" borderId="0" xfId="0" applyFont="1" applyFill="1" applyBorder="1" applyAlignment="1"/>
    <xf numFmtId="0" fontId="0" fillId="7" borderId="0" xfId="0" applyFill="1" applyAlignment="1"/>
    <xf numFmtId="0" fontId="0" fillId="7" borderId="12" xfId="0" applyFill="1" applyBorder="1" applyAlignment="1"/>
    <xf numFmtId="0" fontId="6" fillId="5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6" fillId="5" borderId="0" xfId="0" applyFont="1" applyFill="1" applyBorder="1" applyAlignment="1"/>
    <xf numFmtId="0" fontId="0" fillId="0" borderId="0" xfId="0" applyBorder="1" applyAlignment="1"/>
    <xf numFmtId="0" fontId="8" fillId="4" borderId="0" xfId="0" applyFont="1" applyFill="1" applyAlignment="1"/>
    <xf numFmtId="0" fontId="1" fillId="0" borderId="0" xfId="0" applyFont="1" applyAlignment="1"/>
    <xf numFmtId="0" fontId="3" fillId="2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20" fillId="4" borderId="0" xfId="0" applyFont="1" applyFill="1" applyAlignment="1">
      <alignment horizontal="left" vertical="top" wrapText="1"/>
    </xf>
    <xf numFmtId="0" fontId="0" fillId="4" borderId="0" xfId="0" applyFill="1"/>
    <xf numFmtId="0" fontId="2" fillId="4" borderId="0" xfId="0" applyFont="1" applyFill="1" applyAlignment="1"/>
    <xf numFmtId="0" fontId="0" fillId="0" borderId="0" xfId="0" applyFill="1"/>
    <xf numFmtId="0" fontId="0" fillId="0" borderId="0" xfId="0" applyAlignment="1">
      <alignment vertical="top" wrapText="1"/>
    </xf>
    <xf numFmtId="0" fontId="10" fillId="4" borderId="0" xfId="0" applyFont="1" applyFill="1" applyAlignment="1">
      <alignment wrapText="1"/>
    </xf>
    <xf numFmtId="0" fontId="0" fillId="0" borderId="0" xfId="0" applyAlignment="1">
      <alignment wrapText="1"/>
    </xf>
    <xf numFmtId="0" fontId="16" fillId="4" borderId="0" xfId="0" applyFont="1" applyFill="1" applyAlignment="1"/>
    <xf numFmtId="0" fontId="3" fillId="2" borderId="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2" borderId="1" xfId="0" applyFont="1" applyFill="1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0" fillId="4" borderId="0" xfId="0" applyFont="1" applyFill="1" applyAlignment="1">
      <alignment vertical="top" wrapText="1"/>
    </xf>
    <xf numFmtId="0" fontId="3" fillId="4" borderId="0" xfId="0" applyFont="1" applyFill="1" applyBorder="1" applyAlignment="1"/>
    <xf numFmtId="0" fontId="0" fillId="4" borderId="0" xfId="0" applyFill="1" applyBorder="1" applyAlignment="1"/>
    <xf numFmtId="0" fontId="18" fillId="4" borderId="0" xfId="0" applyFont="1" applyFill="1" applyAlignment="1"/>
    <xf numFmtId="0" fontId="0" fillId="5" borderId="0" xfId="0" applyFill="1" applyBorder="1" applyAlignment="1"/>
    <xf numFmtId="0" fontId="0" fillId="0" borderId="3" xfId="0" applyBorder="1" applyAlignment="1">
      <alignment horizontal="center" wrapText="1"/>
    </xf>
    <xf numFmtId="0" fontId="0" fillId="0" borderId="0" xfId="0" applyBorder="1" applyAlignment="1">
      <alignment horizontal="center" wrapText="1"/>
    </xf>
  </cellXfs>
  <cellStyles count="2">
    <cellStyle name="Hypertextový odkaz" xfId="1" builtinId="8"/>
    <cellStyle name="Normální" xfId="0" builtinId="0"/>
  </cellStyles>
  <dxfs count="1">
    <dxf>
      <font>
        <strike val="0"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ysClr val="windowText" lastClr="000000"/>
                </a:solidFill>
              </a:rPr>
              <a:t>(c)</a:t>
            </a:r>
            <a:r>
              <a:rPr lang="cs-CZ" sz="1800" b="1" baseline="0">
                <a:solidFill>
                  <a:sysClr val="windowText" lastClr="000000"/>
                </a:solidFill>
              </a:rPr>
              <a:t> Automaticky vytvořen t</a:t>
            </a:r>
            <a:r>
              <a:rPr lang="cs-CZ" sz="1800" b="1">
                <a:solidFill>
                  <a:sysClr val="windowText" lastClr="000000"/>
                </a:solidFill>
              </a:rPr>
              <a:t>var příčného profilu (NEUPRAVOVAT)</a:t>
            </a:r>
            <a:endParaRPr lang="en-US" sz="18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9.9457158648359564E-2"/>
          <c:y val="1.39374715601774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2669629894654558"/>
          <c:y val="0.44968025070789513"/>
          <c:w val="0.83938421654530948"/>
          <c:h val="0.50301713960991967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'Posouzení vhodnosti lokality '!$C$35:$C$221</c:f>
              <c:numCache>
                <c:formatCode>General</c:formatCode>
                <c:ptCount val="187"/>
                <c:pt idx="0">
                  <c:v>0</c:v>
                </c:pt>
                <c:pt idx="1">
                  <c:v>1.37</c:v>
                </c:pt>
                <c:pt idx="2">
                  <c:v>2.35</c:v>
                </c:pt>
                <c:pt idx="3">
                  <c:v>3.34</c:v>
                </c:pt>
                <c:pt idx="4">
                  <c:v>4.78</c:v>
                </c:pt>
                <c:pt idx="5">
                  <c:v>4.83</c:v>
                </c:pt>
                <c:pt idx="6">
                  <c:v>6.06</c:v>
                </c:pt>
                <c:pt idx="7">
                  <c:v>7.54</c:v>
                </c:pt>
                <c:pt idx="8">
                  <c:v>12.08</c:v>
                </c:pt>
                <c:pt idx="9">
                  <c:v>13.33</c:v>
                </c:pt>
                <c:pt idx="10">
                  <c:v>14.13</c:v>
                </c:pt>
                <c:pt idx="11">
                  <c:v>15.22</c:v>
                </c:pt>
              </c:numCache>
            </c:numRef>
          </c:xVal>
          <c:yVal>
            <c:numRef>
              <c:f>'Posouzení vhodnosti lokality '!$E$37:$E$221</c:f>
              <c:numCache>
                <c:formatCode>General</c:formatCode>
                <c:ptCount val="185"/>
                <c:pt idx="0">
                  <c:v>-0.48000000000001819</c:v>
                </c:pt>
                <c:pt idx="1">
                  <c:v>-1.1000000000000227</c:v>
                </c:pt>
                <c:pt idx="2">
                  <c:v>-1.1999999999999886</c:v>
                </c:pt>
                <c:pt idx="3">
                  <c:v>-1.1700000000000159</c:v>
                </c:pt>
                <c:pt idx="4">
                  <c:v>-1.3199999999999932</c:v>
                </c:pt>
                <c:pt idx="5">
                  <c:v>-1.3100000000000023</c:v>
                </c:pt>
                <c:pt idx="6">
                  <c:v>-1.2599999999999909</c:v>
                </c:pt>
                <c:pt idx="7">
                  <c:v>-1.160000000000025</c:v>
                </c:pt>
                <c:pt idx="8">
                  <c:v>-1.1100000000000136</c:v>
                </c:pt>
                <c:pt idx="9">
                  <c:v>-1.1000000000000227</c:v>
                </c:pt>
                <c:pt idx="10">
                  <c:v>-0.99000000000000909</c:v>
                </c:pt>
                <c:pt idx="11">
                  <c:v>-0.37999999999999545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60-4D4A-B593-A867783C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007984"/>
        <c:axId val="622515168"/>
      </c:scatterChart>
      <c:valAx>
        <c:axId val="77500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400"/>
                  <a:t>Vzdálenost (m)</a:t>
                </a:r>
              </a:p>
            </c:rich>
          </c:tx>
          <c:layout>
            <c:manualLayout>
              <c:xMode val="edge"/>
              <c:yMode val="edge"/>
              <c:x val="0.39602331675238078"/>
              <c:y val="0.219795079575486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2515168"/>
        <c:crosses val="autoZero"/>
        <c:crossBetween val="midCat"/>
      </c:valAx>
      <c:valAx>
        <c:axId val="6225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400"/>
                  <a:t>Výška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75007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235109</xdr:colOff>
      <xdr:row>13</xdr:row>
      <xdr:rowOff>3711</xdr:rowOff>
    </xdr:from>
    <xdr:to>
      <xdr:col>7</xdr:col>
      <xdr:colOff>1018062</xdr:colOff>
      <xdr:row>28</xdr:row>
      <xdr:rowOff>190499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F20BBFE-A69B-42D0-AF6B-6209F7B35B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163286</xdr:colOff>
      <xdr:row>0</xdr:row>
      <xdr:rowOff>163285</xdr:rowOff>
    </xdr:from>
    <xdr:to>
      <xdr:col>5</xdr:col>
      <xdr:colOff>1673225</xdr:colOff>
      <xdr:row>0</xdr:row>
      <xdr:rowOff>782411</xdr:rowOff>
    </xdr:to>
    <xdr:grpSp>
      <xdr:nvGrpSpPr>
        <xdr:cNvPr id="4" name="Skupina 3">
          <a:extLst>
            <a:ext uri="{FF2B5EF4-FFF2-40B4-BE49-F238E27FC236}">
              <a16:creationId xmlns:a16="http://schemas.microsoft.com/office/drawing/2014/main" id="{07627B0D-53FD-4458-BFD6-264BB01A41AA}"/>
            </a:ext>
          </a:extLst>
        </xdr:cNvPr>
        <xdr:cNvGrpSpPr/>
      </xdr:nvGrpSpPr>
      <xdr:grpSpPr>
        <a:xfrm>
          <a:off x="396908" y="161380"/>
          <a:ext cx="7829517" cy="624841"/>
          <a:chOff x="0" y="0"/>
          <a:chExt cx="5683802" cy="476533"/>
        </a:xfrm>
      </xdr:grpSpPr>
      <xdr:pic>
        <xdr:nvPicPr>
          <xdr:cNvPr id="5" name="image3.png">
            <a:extLst>
              <a:ext uri="{FF2B5EF4-FFF2-40B4-BE49-F238E27FC236}">
                <a16:creationId xmlns:a16="http://schemas.microsoft.com/office/drawing/2014/main" id="{D23EE5EC-F4D1-4127-A744-FBA4E210A756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0" y="0"/>
            <a:ext cx="1955540" cy="476533"/>
          </a:xfrm>
          <a:prstGeom prst="rect">
            <a:avLst/>
          </a:prstGeom>
          <a:ln/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FF3AA151-34F0-4174-AAC5-8088DD6EDE0A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66198" y="136055"/>
            <a:ext cx="817604" cy="203868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F75A5405-AA5D-4ECF-90CD-C4E220A940F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310" t="36091" r="11445" b="36909"/>
          <a:stretch/>
        </xdr:blipFill>
        <xdr:spPr>
          <a:xfrm>
            <a:off x="2154992" y="64245"/>
            <a:ext cx="2183165" cy="34804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121227</xdr:colOff>
      <xdr:row>52</xdr:row>
      <xdr:rowOff>202871</xdr:rowOff>
    </xdr:from>
    <xdr:to>
      <xdr:col>5</xdr:col>
      <xdr:colOff>3359726</xdr:colOff>
      <xdr:row>68</xdr:row>
      <xdr:rowOff>59213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0F47B9A-E12C-40DA-A08C-DE5A7F95D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9909" y="14854053"/>
          <a:ext cx="3238499" cy="4012705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214312</xdr:colOff>
      <xdr:row>34</xdr:row>
      <xdr:rowOff>223688</xdr:rowOff>
    </xdr:from>
    <xdr:to>
      <xdr:col>5</xdr:col>
      <xdr:colOff>3368336</xdr:colOff>
      <xdr:row>50</xdr:row>
      <xdr:rowOff>71437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E1FCD5-71D3-48AD-92EF-92B15ADE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10129688"/>
          <a:ext cx="3154024" cy="4062562"/>
        </a:xfrm>
        <a:prstGeom prst="rect">
          <a:avLst/>
        </a:prstGeom>
      </xdr:spPr>
    </xdr:pic>
    <xdr:clientData/>
  </xdr:twoCellAnchor>
  <xdr:twoCellAnchor editAs="oneCell">
    <xdr:from>
      <xdr:col>5</xdr:col>
      <xdr:colOff>134218</xdr:colOff>
      <xdr:row>70</xdr:row>
      <xdr:rowOff>138546</xdr:rowOff>
    </xdr:from>
    <xdr:to>
      <xdr:col>5</xdr:col>
      <xdr:colOff>3342409</xdr:colOff>
      <xdr:row>86</xdr:row>
      <xdr:rowOff>73476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A505D8A-5EC1-4156-966C-FDD8887F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2900" y="19465637"/>
          <a:ext cx="3208191" cy="4125930"/>
        </a:xfrm>
        <a:prstGeom prst="rect">
          <a:avLst/>
        </a:prstGeom>
      </xdr:spPr>
    </xdr:pic>
    <xdr:clientData/>
  </xdr:twoCellAnchor>
  <xdr:twoCellAnchor editAs="oneCell">
    <xdr:from>
      <xdr:col>5</xdr:col>
      <xdr:colOff>173181</xdr:colOff>
      <xdr:row>88</xdr:row>
      <xdr:rowOff>190500</xdr:rowOff>
    </xdr:from>
    <xdr:to>
      <xdr:col>5</xdr:col>
      <xdr:colOff>3381884</xdr:colOff>
      <xdr:row>104</xdr:row>
      <xdr:rowOff>34636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D274895-EE31-4EEC-990B-AC5674F83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1863" y="24228136"/>
          <a:ext cx="3208703" cy="4035136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121226</xdr:colOff>
      <xdr:row>106</xdr:row>
      <xdr:rowOff>173181</xdr:rowOff>
    </xdr:from>
    <xdr:to>
      <xdr:col>5</xdr:col>
      <xdr:colOff>3394363</xdr:colOff>
      <xdr:row>122</xdr:row>
      <xdr:rowOff>121736</xdr:rowOff>
    </xdr:to>
    <xdr:pic>
      <xdr:nvPicPr>
        <xdr:cNvPr id="15" name="Obrázek 14" descr="File:Arcadia Dam irrigation canal.JPG - Wikimedia Commons">
          <a:extLst>
            <a:ext uri="{FF2B5EF4-FFF2-40B4-BE49-F238E27FC236}">
              <a16:creationId xmlns:a16="http://schemas.microsoft.com/office/drawing/2014/main" id="{8B6A0220-4B56-4F5D-BFD0-3EB30B9D6F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99908" y="28921363"/>
          <a:ext cx="3273137" cy="413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uman\Downloads\WaterTools_2020_0423(1)\WaterTools_01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AreaNatural"/>
      <definedName name="DepthManningNatural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hydro.chmi.cz/hydro/index.php?wmapp=WEBAPP&amp;wmap=pov41&amp;srscode=326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7BEBD-821A-44A6-9AF8-575EF9C93A66}">
  <dimension ref="B1:AK222"/>
  <sheetViews>
    <sheetView tabSelected="1" zoomScale="55" zoomScaleNormal="55" workbookViewId="0">
      <selection activeCell="K32" sqref="K32:N32"/>
    </sheetView>
  </sheetViews>
  <sheetFormatPr defaultColWidth="8.85546875" defaultRowHeight="15.75" x14ac:dyDescent="0.25"/>
  <cols>
    <col min="1" max="2" width="3.42578125" style="5" customWidth="1"/>
    <col min="3" max="3" width="60.7109375" style="5" customWidth="1"/>
    <col min="4" max="4" width="16.7109375" style="5" customWidth="1"/>
    <col min="5" max="5" width="13.85546875" style="5" customWidth="1"/>
    <col min="6" max="6" width="112.85546875" style="5" customWidth="1"/>
    <col min="7" max="7" width="12.28515625" style="5" customWidth="1"/>
    <col min="8" max="8" width="15.42578125" style="10" customWidth="1"/>
    <col min="9" max="9" width="4.140625" style="10" customWidth="1"/>
    <col min="10" max="10" width="5.42578125" style="5" customWidth="1"/>
    <col min="11" max="11" width="24.85546875" style="5" customWidth="1"/>
    <col min="12" max="12" width="30.5703125" style="5" customWidth="1"/>
    <col min="13" max="13" width="26.140625" style="5" customWidth="1"/>
    <col min="14" max="14" width="12.28515625" style="5" customWidth="1"/>
    <col min="15" max="16" width="7.28515625" style="5" customWidth="1"/>
    <col min="17" max="17" width="5.5703125" style="5" customWidth="1"/>
    <col min="18" max="18" width="20.28515625" style="5" bestFit="1" customWidth="1"/>
    <col min="19" max="19" width="4.7109375" style="5" customWidth="1"/>
    <col min="20" max="20" width="15.85546875" style="5" customWidth="1"/>
    <col min="21" max="21" width="18.85546875" style="5" customWidth="1"/>
    <col min="22" max="22" width="19.5703125" style="5" bestFit="1" customWidth="1"/>
    <col min="23" max="35" width="8.85546875" style="5"/>
    <col min="36" max="36" width="8.85546875" style="45"/>
    <col min="37" max="37" width="8.85546875" style="45" customWidth="1"/>
    <col min="38" max="16384" width="8.85546875" style="5"/>
  </cols>
  <sheetData>
    <row r="1" spans="2:37" ht="69" customHeight="1" x14ac:dyDescent="0.25"/>
    <row r="2" spans="2:37" ht="27" customHeight="1" x14ac:dyDescent="0.25"/>
    <row r="3" spans="2:37" ht="28.5" x14ac:dyDescent="0.45">
      <c r="B3" s="96" t="s">
        <v>29</v>
      </c>
      <c r="C3" s="73"/>
      <c r="D3" s="73"/>
      <c r="E3" s="73"/>
      <c r="F3" s="73"/>
      <c r="G3" s="73"/>
      <c r="H3" s="73"/>
      <c r="I3" s="73"/>
      <c r="J3" s="73"/>
      <c r="K3" s="73"/>
      <c r="AK3" s="45" t="s">
        <v>35</v>
      </c>
    </row>
    <row r="4" spans="2:37" ht="28.5" x14ac:dyDescent="0.45">
      <c r="B4" s="31"/>
      <c r="C4" s="29"/>
      <c r="D4" s="29"/>
      <c r="E4" s="29"/>
      <c r="F4" s="29"/>
      <c r="G4" s="29"/>
      <c r="H4" s="29"/>
      <c r="I4" s="29"/>
      <c r="J4" s="29"/>
      <c r="AJ4" s="45">
        <v>0.02</v>
      </c>
      <c r="AK4" s="45">
        <v>1</v>
      </c>
    </row>
    <row r="5" spans="2:37" ht="46.5" x14ac:dyDescent="0.7">
      <c r="B5" s="106" t="s">
        <v>11</v>
      </c>
      <c r="C5" s="73"/>
      <c r="D5" s="73"/>
      <c r="E5" s="73"/>
      <c r="F5" s="73"/>
      <c r="G5" s="73"/>
      <c r="H5" s="73"/>
      <c r="AJ5" s="45">
        <f>AJ4+0.01</f>
        <v>0.03</v>
      </c>
      <c r="AK5" s="45">
        <f t="shared" ref="AK5:AK25" si="0">AK4+1</f>
        <v>2</v>
      </c>
    </row>
    <row r="6" spans="2:37" ht="20.25" customHeight="1" x14ac:dyDescent="0.7">
      <c r="B6" s="28"/>
      <c r="C6" s="29"/>
      <c r="D6" s="29"/>
      <c r="E6" s="29"/>
      <c r="F6" s="29"/>
      <c r="G6" s="29"/>
      <c r="H6" s="29"/>
      <c r="AJ6" s="45">
        <f t="shared" ref="AJ6:AJ8" si="1">AJ5+0.01</f>
        <v>0.04</v>
      </c>
      <c r="AK6" s="45">
        <f t="shared" si="0"/>
        <v>3</v>
      </c>
    </row>
    <row r="7" spans="2:37" ht="23.25" x14ac:dyDescent="0.35">
      <c r="B7" s="104" t="s">
        <v>3</v>
      </c>
      <c r="C7" s="105"/>
      <c r="D7" s="105"/>
      <c r="E7" s="105"/>
      <c r="F7" s="105"/>
      <c r="G7" s="104" t="s">
        <v>12</v>
      </c>
      <c r="H7" s="105"/>
      <c r="I7" s="105"/>
      <c r="J7" s="105"/>
      <c r="K7" s="73"/>
      <c r="L7" s="73"/>
      <c r="AJ7" s="45">
        <f t="shared" si="1"/>
        <v>0.05</v>
      </c>
      <c r="AK7" s="45">
        <f t="shared" si="0"/>
        <v>4</v>
      </c>
    </row>
    <row r="8" spans="2:37" ht="36.75" customHeight="1" x14ac:dyDescent="0.3">
      <c r="B8" s="94" t="s">
        <v>49</v>
      </c>
      <c r="C8" s="95"/>
      <c r="D8" s="95"/>
      <c r="E8" s="95"/>
      <c r="F8" s="95"/>
      <c r="G8" s="74" t="s">
        <v>13</v>
      </c>
      <c r="H8" s="73"/>
      <c r="I8" s="73"/>
      <c r="J8" s="73"/>
      <c r="K8" s="72" t="s">
        <v>17</v>
      </c>
      <c r="L8" s="73"/>
      <c r="AJ8" s="45">
        <f t="shared" si="1"/>
        <v>6.0000000000000005E-2</v>
      </c>
      <c r="AK8" s="45">
        <f t="shared" si="0"/>
        <v>5</v>
      </c>
    </row>
    <row r="9" spans="2:37" ht="18.75" x14ac:dyDescent="0.3">
      <c r="B9" s="94" t="s">
        <v>50</v>
      </c>
      <c r="C9" s="95"/>
      <c r="D9" s="95"/>
      <c r="E9" s="95"/>
      <c r="F9" s="95"/>
      <c r="G9" s="72" t="s">
        <v>14</v>
      </c>
      <c r="H9" s="73"/>
      <c r="I9" s="73"/>
      <c r="J9" s="73"/>
      <c r="K9" s="72" t="s">
        <v>18</v>
      </c>
      <c r="L9" s="73"/>
      <c r="AK9" s="45">
        <f t="shared" si="0"/>
        <v>6</v>
      </c>
    </row>
    <row r="10" spans="2:37" ht="18.75" x14ac:dyDescent="0.3">
      <c r="B10" s="95"/>
      <c r="C10" s="95"/>
      <c r="D10" s="95"/>
      <c r="E10" s="95"/>
      <c r="F10" s="95"/>
      <c r="G10" s="74" t="s">
        <v>15</v>
      </c>
      <c r="H10" s="73"/>
      <c r="I10" s="73"/>
      <c r="J10" s="73"/>
      <c r="K10" s="72" t="s">
        <v>19</v>
      </c>
      <c r="L10" s="73"/>
      <c r="AK10" s="45">
        <f t="shared" si="0"/>
        <v>7</v>
      </c>
    </row>
    <row r="11" spans="2:37" ht="18.75" x14ac:dyDescent="0.3">
      <c r="B11" s="103"/>
      <c r="C11" s="93"/>
      <c r="D11" s="93"/>
      <c r="E11" s="93"/>
      <c r="F11" s="93"/>
      <c r="G11" s="74" t="s">
        <v>16</v>
      </c>
      <c r="H11" s="73"/>
      <c r="I11" s="73"/>
      <c r="J11" s="73"/>
      <c r="K11" s="72" t="s">
        <v>20</v>
      </c>
      <c r="L11" s="73"/>
      <c r="AK11" s="45">
        <f t="shared" si="0"/>
        <v>8</v>
      </c>
    </row>
    <row r="12" spans="2:37" ht="18.75" x14ac:dyDescent="0.3">
      <c r="B12" s="93"/>
      <c r="C12" s="93"/>
      <c r="D12" s="93"/>
      <c r="E12" s="93"/>
      <c r="F12" s="93"/>
      <c r="G12" s="26"/>
      <c r="H12" s="13"/>
      <c r="I12" s="26"/>
      <c r="S12" s="11"/>
      <c r="T12" s="11"/>
      <c r="U12" s="11"/>
      <c r="V12" s="11"/>
      <c r="AK12" s="45">
        <f t="shared" si="0"/>
        <v>9</v>
      </c>
    </row>
    <row r="13" spans="2:37" ht="19.5" thickBot="1" x14ac:dyDescent="0.35">
      <c r="C13" s="13"/>
      <c r="D13" s="13"/>
      <c r="E13" s="26"/>
      <c r="F13" s="26"/>
      <c r="G13" s="11"/>
      <c r="H13" s="5"/>
      <c r="S13" s="11"/>
      <c r="T13" s="11"/>
      <c r="U13" s="11"/>
      <c r="V13" s="11"/>
      <c r="AK13" s="45">
        <f t="shared" si="0"/>
        <v>10</v>
      </c>
    </row>
    <row r="14" spans="2:37" ht="23.25" x14ac:dyDescent="0.35">
      <c r="B14" s="97" t="s">
        <v>25</v>
      </c>
      <c r="C14" s="98"/>
      <c r="D14" s="98"/>
      <c r="E14" s="99"/>
      <c r="J14" s="86" t="s">
        <v>27</v>
      </c>
      <c r="K14" s="87"/>
      <c r="L14" s="87"/>
      <c r="M14" s="87"/>
      <c r="N14" s="87"/>
      <c r="O14" s="87"/>
      <c r="P14" s="54"/>
      <c r="Q14" s="54"/>
      <c r="R14" s="54"/>
      <c r="S14" s="55"/>
      <c r="U14" s="46"/>
      <c r="W14" s="11"/>
      <c r="AK14" s="45">
        <f t="shared" si="0"/>
        <v>11</v>
      </c>
    </row>
    <row r="15" spans="2:37" ht="24.75" customHeight="1" x14ac:dyDescent="0.35">
      <c r="B15" s="1"/>
      <c r="C15" s="6"/>
      <c r="D15" s="6"/>
      <c r="E15" s="2"/>
      <c r="J15" s="108"/>
      <c r="K15" s="109"/>
      <c r="L15" s="109"/>
      <c r="M15" s="109"/>
      <c r="N15" s="109"/>
      <c r="O15" s="109"/>
      <c r="P15" s="53"/>
      <c r="Q15" s="6"/>
      <c r="R15" s="48" t="s">
        <v>41</v>
      </c>
      <c r="S15" s="2"/>
      <c r="W15" s="11"/>
      <c r="AK15" s="45">
        <f t="shared" si="0"/>
        <v>12</v>
      </c>
    </row>
    <row r="16" spans="2:37" ht="23.25" x14ac:dyDescent="0.35">
      <c r="B16" s="1"/>
      <c r="C16" s="57" t="s">
        <v>48</v>
      </c>
      <c r="D16" s="58">
        <v>70.150000000000006</v>
      </c>
      <c r="E16" s="2"/>
      <c r="J16" s="1"/>
      <c r="K16" s="6"/>
      <c r="L16" s="6"/>
      <c r="M16" s="6"/>
      <c r="N16" s="6"/>
      <c r="O16" s="6"/>
      <c r="P16" s="6"/>
      <c r="Q16" s="6"/>
      <c r="R16" s="69">
        <f t="shared" ref="R16:R47" si="2">IF(ISBLANK(D35),"",(D35-$D$35)*-1+$D$28)</f>
        <v>484</v>
      </c>
      <c r="S16" s="2"/>
      <c r="W16" s="12"/>
      <c r="AK16" s="45">
        <f t="shared" si="0"/>
        <v>13</v>
      </c>
    </row>
    <row r="17" spans="2:37" ht="18.75" x14ac:dyDescent="0.3">
      <c r="B17" s="1"/>
      <c r="C17" s="14"/>
      <c r="D17" s="14"/>
      <c r="E17" s="2"/>
      <c r="J17" s="1"/>
      <c r="K17" s="80" t="s">
        <v>6</v>
      </c>
      <c r="L17" s="81"/>
      <c r="M17" s="81"/>
      <c r="N17" s="66">
        <f>D18*D20/D16</f>
        <v>0.46044191019244468</v>
      </c>
      <c r="O17" s="6"/>
      <c r="P17" s="6"/>
      <c r="Q17" s="6"/>
      <c r="R17" s="69">
        <f t="shared" si="2"/>
        <v>483.38</v>
      </c>
      <c r="S17" s="2"/>
      <c r="W17" s="11"/>
      <c r="AK17" s="45">
        <f t="shared" si="0"/>
        <v>14</v>
      </c>
    </row>
    <row r="18" spans="2:37" ht="21" x14ac:dyDescent="0.3">
      <c r="B18" s="1"/>
      <c r="C18" s="57" t="s">
        <v>7</v>
      </c>
      <c r="D18" s="58">
        <v>32.299999999999997</v>
      </c>
      <c r="E18" s="2"/>
      <c r="J18" s="1"/>
      <c r="K18" s="6"/>
      <c r="L18" s="6"/>
      <c r="M18" s="6"/>
      <c r="N18" s="6"/>
      <c r="O18" s="6"/>
      <c r="P18" s="6"/>
      <c r="Q18" s="6"/>
      <c r="R18" s="69">
        <f t="shared" si="2"/>
        <v>483.28000000000003</v>
      </c>
      <c r="S18" s="2"/>
      <c r="W18" s="11"/>
      <c r="AK18" s="45">
        <f t="shared" si="0"/>
        <v>15</v>
      </c>
    </row>
    <row r="19" spans="2:37" ht="21" x14ac:dyDescent="0.3">
      <c r="B19" s="1"/>
      <c r="C19" s="14"/>
      <c r="D19" s="14"/>
      <c r="E19" s="2"/>
      <c r="J19" s="1"/>
      <c r="K19" s="82" t="s">
        <v>5</v>
      </c>
      <c r="L19" s="83"/>
      <c r="M19" s="83"/>
      <c r="N19" s="66">
        <f>D18*D22/D16</f>
        <v>46.044191019244465</v>
      </c>
      <c r="O19" s="6"/>
      <c r="P19" s="6"/>
      <c r="Q19" s="6"/>
      <c r="R19" s="69">
        <f t="shared" si="2"/>
        <v>483.31</v>
      </c>
      <c r="S19" s="2"/>
      <c r="W19" s="11"/>
      <c r="AK19" s="45">
        <f t="shared" si="0"/>
        <v>16</v>
      </c>
    </row>
    <row r="20" spans="2:37" ht="20.25" x14ac:dyDescent="0.35">
      <c r="B20" s="1"/>
      <c r="C20" s="57" t="s">
        <v>8</v>
      </c>
      <c r="D20" s="58">
        <v>1</v>
      </c>
      <c r="E20" s="2"/>
      <c r="J20" s="1"/>
      <c r="K20" s="6"/>
      <c r="L20" s="6"/>
      <c r="M20" s="6"/>
      <c r="N20" s="6"/>
      <c r="O20" s="6"/>
      <c r="P20" s="6"/>
      <c r="Q20" s="6"/>
      <c r="R20" s="69">
        <f t="shared" si="2"/>
        <v>483.16</v>
      </c>
      <c r="S20" s="2"/>
      <c r="W20" s="11"/>
      <c r="AK20" s="45">
        <f t="shared" si="0"/>
        <v>17</v>
      </c>
    </row>
    <row r="21" spans="2:37" ht="18.75" x14ac:dyDescent="0.3">
      <c r="B21" s="1"/>
      <c r="C21" s="14"/>
      <c r="D21" s="14"/>
      <c r="E21" s="2"/>
      <c r="J21" s="1"/>
      <c r="K21" s="80" t="s">
        <v>4</v>
      </c>
      <c r="L21" s="81"/>
      <c r="M21" s="81"/>
      <c r="N21" s="67">
        <f>([1]!DepthManningNatural(N17,C35:C222,R16:R206,G33,N25))-MIN(R16:R206)</f>
        <v>0.20208358764654122</v>
      </c>
      <c r="O21" s="6"/>
      <c r="P21" s="6"/>
      <c r="Q21" s="6"/>
      <c r="R21" s="69">
        <f t="shared" si="2"/>
        <v>483.17</v>
      </c>
      <c r="S21" s="2"/>
      <c r="AK21" s="45">
        <f t="shared" si="0"/>
        <v>18</v>
      </c>
    </row>
    <row r="22" spans="2:37" ht="20.25" x14ac:dyDescent="0.35">
      <c r="B22" s="1"/>
      <c r="C22" s="57" t="s">
        <v>9</v>
      </c>
      <c r="D22" s="58">
        <v>100</v>
      </c>
      <c r="E22" s="2"/>
      <c r="J22" s="1"/>
      <c r="K22" s="6"/>
      <c r="L22" s="6"/>
      <c r="M22" s="6"/>
      <c r="N22" s="6"/>
      <c r="O22" s="6"/>
      <c r="P22" s="6"/>
      <c r="Q22" s="6"/>
      <c r="R22" s="69">
        <f t="shared" si="2"/>
        <v>483.22</v>
      </c>
      <c r="S22" s="2"/>
      <c r="AK22" s="45">
        <f t="shared" si="0"/>
        <v>19</v>
      </c>
    </row>
    <row r="23" spans="2:37" ht="21" x14ac:dyDescent="0.3">
      <c r="B23" s="1"/>
      <c r="C23" s="14"/>
      <c r="D23" s="6"/>
      <c r="E23" s="2"/>
      <c r="J23" s="1"/>
      <c r="K23" s="82" t="s">
        <v>10</v>
      </c>
      <c r="L23" s="107"/>
      <c r="M23" s="107"/>
      <c r="N23" s="68">
        <f>N19/([1]!AreaNatural(([1]!DepthManningNatural(N19,C35:C222,R16:R206,G33,N25)),C35:C222,R16:R206))</f>
        <v>3.3835754715533159</v>
      </c>
      <c r="O23" s="6"/>
      <c r="P23" s="6"/>
      <c r="Q23" s="6"/>
      <c r="R23" s="69">
        <f t="shared" si="2"/>
        <v>483.32</v>
      </c>
      <c r="S23" s="2"/>
      <c r="AK23" s="45">
        <f t="shared" si="0"/>
        <v>20</v>
      </c>
    </row>
    <row r="24" spans="2:37" ht="18.75" x14ac:dyDescent="0.3">
      <c r="B24" s="1"/>
      <c r="C24" s="57" t="s">
        <v>45</v>
      </c>
      <c r="D24" s="58">
        <v>101</v>
      </c>
      <c r="E24" s="2"/>
      <c r="J24" s="1"/>
      <c r="K24" s="14"/>
      <c r="L24" s="9"/>
      <c r="M24" s="6"/>
      <c r="N24" s="6"/>
      <c r="O24" s="6"/>
      <c r="P24" s="6"/>
      <c r="Q24" s="6"/>
      <c r="R24" s="69">
        <f t="shared" si="2"/>
        <v>483.37</v>
      </c>
      <c r="S24" s="2"/>
      <c r="AK24" s="45">
        <f t="shared" si="0"/>
        <v>21</v>
      </c>
    </row>
    <row r="25" spans="2:37" ht="21" x14ac:dyDescent="0.3">
      <c r="B25" s="1"/>
      <c r="C25" s="14"/>
      <c r="D25" s="6"/>
      <c r="E25" s="2"/>
      <c r="J25" s="1"/>
      <c r="K25" s="82" t="s">
        <v>43</v>
      </c>
      <c r="L25" s="83"/>
      <c r="M25" s="83"/>
      <c r="N25" s="68">
        <f>D26/D24</f>
        <v>9.9009900990099011E-3</v>
      </c>
      <c r="O25" s="6"/>
      <c r="P25" s="6"/>
      <c r="Q25" s="6"/>
      <c r="R25" s="69">
        <f t="shared" si="2"/>
        <v>483.38</v>
      </c>
      <c r="S25" s="2"/>
      <c r="AK25" s="45">
        <f t="shared" si="0"/>
        <v>22</v>
      </c>
    </row>
    <row r="26" spans="2:37" ht="19.5" thickBot="1" x14ac:dyDescent="0.35">
      <c r="B26" s="1"/>
      <c r="C26" s="57" t="s">
        <v>42</v>
      </c>
      <c r="D26" s="58">
        <v>1</v>
      </c>
      <c r="E26" s="2"/>
      <c r="J26" s="3"/>
      <c r="K26" s="59"/>
      <c r="L26" s="60"/>
      <c r="M26" s="7"/>
      <c r="N26" s="7"/>
      <c r="O26" s="7"/>
      <c r="P26" s="7"/>
      <c r="Q26" s="6"/>
      <c r="R26" s="69">
        <f t="shared" si="2"/>
        <v>483.49</v>
      </c>
      <c r="S26" s="2"/>
    </row>
    <row r="27" spans="2:37" ht="18.75" x14ac:dyDescent="0.3">
      <c r="B27" s="1"/>
      <c r="C27" s="14"/>
      <c r="D27" s="14"/>
      <c r="E27" s="2"/>
      <c r="J27" s="11"/>
      <c r="K27" s="64"/>
      <c r="L27" s="65"/>
      <c r="M27" s="11"/>
      <c r="N27" s="11"/>
      <c r="O27" s="11"/>
      <c r="P27" s="11"/>
      <c r="Q27" s="1"/>
      <c r="R27" s="69">
        <f>IF(ISBLANK(D46),"",(D46-$D$35)*-1+$D$28)</f>
        <v>484.1</v>
      </c>
      <c r="S27" s="2"/>
    </row>
    <row r="28" spans="2:37" ht="18.75" x14ac:dyDescent="0.3">
      <c r="B28" s="1"/>
      <c r="C28" s="57" t="s">
        <v>40</v>
      </c>
      <c r="D28" s="58">
        <v>484</v>
      </c>
      <c r="E28" s="2"/>
      <c r="J28" s="11"/>
      <c r="K28" s="64"/>
      <c r="L28" s="65"/>
      <c r="M28" s="11"/>
      <c r="N28" s="11"/>
      <c r="O28" s="11"/>
      <c r="P28" s="11"/>
      <c r="Q28" s="1"/>
      <c r="R28" s="69" t="str">
        <f t="shared" si="2"/>
        <v/>
      </c>
      <c r="S28" s="2"/>
    </row>
    <row r="29" spans="2:37" ht="16.5" thickBot="1" x14ac:dyDescent="0.3">
      <c r="B29" s="3"/>
      <c r="C29" s="7"/>
      <c r="D29" s="7"/>
      <c r="E29" s="4"/>
      <c r="K29" s="27"/>
      <c r="L29" s="16"/>
      <c r="M29" s="11"/>
      <c r="N29" s="11"/>
      <c r="O29" s="11"/>
      <c r="P29" s="11"/>
      <c r="Q29" s="1"/>
      <c r="R29" s="69" t="str">
        <f t="shared" si="2"/>
        <v/>
      </c>
      <c r="S29" s="2"/>
    </row>
    <row r="30" spans="2:37" ht="16.5" thickBot="1" x14ac:dyDescent="0.3">
      <c r="M30" s="11"/>
      <c r="N30" s="11"/>
      <c r="O30" s="11"/>
      <c r="P30" s="11"/>
      <c r="Q30" s="1"/>
      <c r="R30" s="69" t="str">
        <f t="shared" si="2"/>
        <v/>
      </c>
      <c r="S30" s="2"/>
      <c r="AK30" s="45">
        <f>AK25+1</f>
        <v>23</v>
      </c>
    </row>
    <row r="31" spans="2:37" ht="23.25" x14ac:dyDescent="0.35">
      <c r="B31" s="100" t="s">
        <v>26</v>
      </c>
      <c r="C31" s="101"/>
      <c r="D31" s="101"/>
      <c r="E31" s="101"/>
      <c r="F31" s="101"/>
      <c r="G31" s="101"/>
      <c r="H31" s="102"/>
      <c r="J31" s="86" t="s">
        <v>28</v>
      </c>
      <c r="K31" s="87"/>
      <c r="L31" s="87"/>
      <c r="M31" s="87"/>
      <c r="N31" s="87"/>
      <c r="O31" s="88"/>
      <c r="P31" s="52"/>
      <c r="Q31" s="1"/>
      <c r="R31" s="69" t="str">
        <f t="shared" si="2"/>
        <v/>
      </c>
      <c r="S31" s="2"/>
      <c r="AK31" s="45">
        <f t="shared" ref="AK31:AK52" si="3">AK30+1</f>
        <v>24</v>
      </c>
    </row>
    <row r="32" spans="2:37" ht="36" x14ac:dyDescent="0.55000000000000004">
      <c r="B32" s="1"/>
      <c r="C32" s="9"/>
      <c r="D32" s="9"/>
      <c r="E32" s="6"/>
      <c r="F32" s="6"/>
      <c r="G32" s="6"/>
      <c r="H32" s="2"/>
      <c r="J32" s="35"/>
      <c r="K32" s="77" t="str">
        <f>IF(OR(N21&lt;0.03, N23&gt;3),"Lokalita je NEVHODNÁ pro inkubaci", "Lokalita je VHODNÁ pro inkubaci")</f>
        <v>Lokalita je NEVHODNÁ pro inkubaci</v>
      </c>
      <c r="L32" s="78"/>
      <c r="M32" s="78"/>
      <c r="N32" s="79"/>
      <c r="O32" s="36"/>
      <c r="P32" s="30"/>
      <c r="Q32" s="1"/>
      <c r="R32" s="69" t="str">
        <f t="shared" si="2"/>
        <v/>
      </c>
      <c r="S32" s="2"/>
      <c r="AK32" s="45">
        <f t="shared" si="3"/>
        <v>25</v>
      </c>
    </row>
    <row r="33" spans="2:37" ht="21.75" thickBot="1" x14ac:dyDescent="0.4">
      <c r="B33" s="1"/>
      <c r="C33" s="17" t="s">
        <v>0</v>
      </c>
      <c r="D33" s="18"/>
      <c r="E33" s="8"/>
      <c r="F33" s="15" t="s">
        <v>36</v>
      </c>
      <c r="G33" s="23">
        <v>0.04</v>
      </c>
      <c r="H33" s="2"/>
      <c r="J33" s="34"/>
      <c r="K33" s="32"/>
      <c r="L33" s="32"/>
      <c r="M33" s="32"/>
      <c r="N33" s="7"/>
      <c r="O33" s="4"/>
      <c r="P33" s="11"/>
      <c r="Q33" s="1"/>
      <c r="R33" s="69" t="str">
        <f t="shared" si="2"/>
        <v/>
      </c>
      <c r="S33" s="2"/>
      <c r="AK33" s="45">
        <f t="shared" si="3"/>
        <v>26</v>
      </c>
    </row>
    <row r="34" spans="2:37" ht="21" x14ac:dyDescent="0.35">
      <c r="B34" s="1"/>
      <c r="C34" s="24" t="s">
        <v>1</v>
      </c>
      <c r="D34" s="25" t="s">
        <v>2</v>
      </c>
      <c r="E34" s="6"/>
      <c r="F34" s="6"/>
      <c r="G34" s="6"/>
      <c r="H34" s="2"/>
      <c r="J34" s="13"/>
      <c r="Q34" s="1"/>
      <c r="R34" s="69" t="str">
        <f t="shared" si="2"/>
        <v/>
      </c>
      <c r="S34" s="2"/>
      <c r="AK34" s="45">
        <f t="shared" si="3"/>
        <v>27</v>
      </c>
    </row>
    <row r="35" spans="2:37" ht="21" x14ac:dyDescent="0.35">
      <c r="B35" s="1"/>
      <c r="C35" s="19">
        <v>0</v>
      </c>
      <c r="D35" s="20">
        <v>0.48000000000001819</v>
      </c>
      <c r="E35" s="6"/>
      <c r="F35" s="37"/>
      <c r="G35" s="38"/>
      <c r="H35" s="2"/>
      <c r="J35" s="84" t="s">
        <v>24</v>
      </c>
      <c r="K35" s="85"/>
      <c r="L35" s="85"/>
      <c r="M35" s="85"/>
      <c r="N35" s="85"/>
      <c r="O35" s="85"/>
      <c r="P35" s="29"/>
      <c r="Q35" s="1"/>
      <c r="R35" s="69" t="str">
        <f t="shared" si="2"/>
        <v/>
      </c>
      <c r="S35" s="2"/>
      <c r="AK35" s="45">
        <f t="shared" si="3"/>
        <v>28</v>
      </c>
    </row>
    <row r="36" spans="2:37" ht="21" x14ac:dyDescent="0.35">
      <c r="B36" s="1"/>
      <c r="C36" s="19">
        <v>1.37</v>
      </c>
      <c r="D36" s="20">
        <v>1.1000000000000227</v>
      </c>
      <c r="E36" s="6"/>
      <c r="F36" s="39"/>
      <c r="G36" s="40"/>
      <c r="H36" s="2"/>
      <c r="J36" s="90" t="s">
        <v>44</v>
      </c>
      <c r="K36" s="90"/>
      <c r="L36" s="90"/>
      <c r="M36" s="90"/>
      <c r="N36" s="90"/>
      <c r="O36" s="90"/>
      <c r="P36" s="29"/>
      <c r="Q36" s="1"/>
      <c r="R36" s="69" t="str">
        <f t="shared" si="2"/>
        <v/>
      </c>
      <c r="S36" s="2"/>
      <c r="AK36" s="45">
        <f t="shared" si="3"/>
        <v>29</v>
      </c>
    </row>
    <row r="37" spans="2:37" ht="21" x14ac:dyDescent="0.35">
      <c r="B37" s="1"/>
      <c r="C37" s="19">
        <v>2.35</v>
      </c>
      <c r="D37" s="20">
        <v>1.1999999999999886</v>
      </c>
      <c r="E37" s="56">
        <f t="shared" ref="E37:E68" si="4">-1*D35</f>
        <v>-0.48000000000001819</v>
      </c>
      <c r="F37" s="39"/>
      <c r="G37" s="40"/>
      <c r="H37" s="2"/>
      <c r="J37" s="92" t="s">
        <v>47</v>
      </c>
      <c r="K37" s="92"/>
      <c r="L37" s="92"/>
      <c r="M37" s="92"/>
      <c r="N37" s="92"/>
      <c r="O37" s="92"/>
      <c r="Q37" s="1"/>
      <c r="R37" s="69" t="str">
        <f t="shared" si="2"/>
        <v/>
      </c>
      <c r="S37" s="2"/>
      <c r="AK37" s="45">
        <f t="shared" si="3"/>
        <v>30</v>
      </c>
    </row>
    <row r="38" spans="2:37" ht="21" x14ac:dyDescent="0.35">
      <c r="B38" s="1"/>
      <c r="C38" s="19">
        <v>3.34</v>
      </c>
      <c r="D38" s="20">
        <v>1.1700000000000159</v>
      </c>
      <c r="E38" s="56">
        <f t="shared" si="4"/>
        <v>-1.1000000000000227</v>
      </c>
      <c r="F38" s="39"/>
      <c r="G38" s="40"/>
      <c r="H38" s="2"/>
      <c r="J38" s="91" t="s">
        <v>21</v>
      </c>
      <c r="K38" s="91"/>
      <c r="L38" s="91"/>
      <c r="M38" s="91"/>
      <c r="N38" s="91"/>
      <c r="O38" s="91"/>
      <c r="P38" s="29"/>
      <c r="Q38" s="1"/>
      <c r="R38" s="69" t="str">
        <f t="shared" si="2"/>
        <v/>
      </c>
      <c r="S38" s="2"/>
      <c r="AK38" s="45">
        <f t="shared" si="3"/>
        <v>31</v>
      </c>
    </row>
    <row r="39" spans="2:37" ht="21" x14ac:dyDescent="0.35">
      <c r="B39" s="1"/>
      <c r="C39" s="19">
        <v>4.78</v>
      </c>
      <c r="D39" s="20">
        <v>1.3199999999999932</v>
      </c>
      <c r="E39" s="56">
        <f t="shared" si="4"/>
        <v>-1.1999999999999886</v>
      </c>
      <c r="F39" s="39"/>
      <c r="G39" s="40"/>
      <c r="H39" s="2"/>
      <c r="J39" s="75" t="s">
        <v>22</v>
      </c>
      <c r="K39" s="76"/>
      <c r="L39" s="76"/>
      <c r="M39" s="76"/>
      <c r="N39" s="76"/>
      <c r="O39" s="76"/>
      <c r="P39" s="33"/>
      <c r="Q39" s="1"/>
      <c r="R39" s="69" t="str">
        <f t="shared" si="2"/>
        <v/>
      </c>
      <c r="S39" s="2"/>
      <c r="AK39" s="45">
        <f t="shared" si="3"/>
        <v>32</v>
      </c>
    </row>
    <row r="40" spans="2:37" ht="21" x14ac:dyDescent="0.35">
      <c r="B40" s="1"/>
      <c r="C40" s="19">
        <v>4.83</v>
      </c>
      <c r="D40" s="20">
        <v>1.3100000000000023</v>
      </c>
      <c r="E40" s="56">
        <f t="shared" si="4"/>
        <v>-1.1700000000000159</v>
      </c>
      <c r="F40" s="39"/>
      <c r="G40" s="40"/>
      <c r="H40" s="2"/>
      <c r="J40" s="61" t="s">
        <v>23</v>
      </c>
      <c r="K40" s="61"/>
      <c r="L40" s="61"/>
      <c r="M40" s="61"/>
      <c r="N40" s="61"/>
      <c r="O40" s="61"/>
      <c r="P40" s="33"/>
      <c r="Q40" s="1"/>
      <c r="R40" s="69" t="str">
        <f t="shared" si="2"/>
        <v/>
      </c>
      <c r="S40" s="2"/>
      <c r="AK40" s="45">
        <f t="shared" si="3"/>
        <v>33</v>
      </c>
    </row>
    <row r="41" spans="2:37" ht="21" x14ac:dyDescent="0.35">
      <c r="B41" s="1"/>
      <c r="C41" s="19">
        <v>6.06</v>
      </c>
      <c r="D41" s="20">
        <v>1.2599999999999909</v>
      </c>
      <c r="E41" s="56">
        <f t="shared" si="4"/>
        <v>-1.3199999999999932</v>
      </c>
      <c r="F41" s="39"/>
      <c r="G41" s="40"/>
      <c r="H41" s="2"/>
      <c r="J41" s="62" t="s">
        <v>30</v>
      </c>
      <c r="K41" s="62"/>
      <c r="L41" s="62"/>
      <c r="M41" s="62"/>
      <c r="N41" s="62"/>
      <c r="O41" s="62"/>
      <c r="P41" s="33"/>
      <c r="Q41" s="1"/>
      <c r="R41" s="69" t="str">
        <f t="shared" si="2"/>
        <v/>
      </c>
      <c r="S41" s="2"/>
      <c r="AK41" s="45">
        <f t="shared" si="3"/>
        <v>34</v>
      </c>
    </row>
    <row r="42" spans="2:37" ht="21" x14ac:dyDescent="0.35">
      <c r="B42" s="1"/>
      <c r="C42" s="19">
        <v>7.54</v>
      </c>
      <c r="D42" s="20">
        <v>1.160000000000025</v>
      </c>
      <c r="E42" s="56">
        <f t="shared" si="4"/>
        <v>-1.3100000000000023</v>
      </c>
      <c r="F42" s="39"/>
      <c r="G42" s="40"/>
      <c r="H42" s="2"/>
      <c r="J42" s="62" t="s">
        <v>31</v>
      </c>
      <c r="K42" s="62"/>
      <c r="L42" s="62"/>
      <c r="M42" s="62"/>
      <c r="N42" s="62"/>
      <c r="O42" s="62"/>
      <c r="P42" s="33"/>
      <c r="Q42" s="1"/>
      <c r="R42" s="69" t="str">
        <f t="shared" si="2"/>
        <v/>
      </c>
      <c r="S42" s="2"/>
      <c r="AK42" s="45">
        <f t="shared" si="3"/>
        <v>35</v>
      </c>
    </row>
    <row r="43" spans="2:37" ht="23.25" x14ac:dyDescent="0.35">
      <c r="B43" s="1"/>
      <c r="C43" s="19">
        <v>12.08</v>
      </c>
      <c r="D43" s="20">
        <v>1.1100000000000136</v>
      </c>
      <c r="E43" s="56">
        <f t="shared" si="4"/>
        <v>-1.2599999999999909</v>
      </c>
      <c r="F43" s="39"/>
      <c r="G43" s="43">
        <v>0.06</v>
      </c>
      <c r="H43" s="2"/>
      <c r="J43" s="62" t="s">
        <v>32</v>
      </c>
      <c r="K43" s="62"/>
      <c r="L43" s="62"/>
      <c r="M43" s="62"/>
      <c r="N43" s="62"/>
      <c r="O43" s="62"/>
      <c r="P43" s="33"/>
      <c r="Q43" s="1"/>
      <c r="R43" s="69" t="str">
        <f t="shared" si="2"/>
        <v/>
      </c>
      <c r="S43" s="2"/>
      <c r="AK43" s="45">
        <f t="shared" si="3"/>
        <v>36</v>
      </c>
    </row>
    <row r="44" spans="2:37" ht="21" x14ac:dyDescent="0.35">
      <c r="B44" s="1"/>
      <c r="C44" s="19">
        <v>13.33</v>
      </c>
      <c r="D44" s="20">
        <v>1.1000000000000227</v>
      </c>
      <c r="E44" s="56">
        <f t="shared" si="4"/>
        <v>-1.160000000000025</v>
      </c>
      <c r="F44" s="39"/>
      <c r="G44" s="40"/>
      <c r="H44" s="2"/>
      <c r="J44" s="63" t="s">
        <v>33</v>
      </c>
      <c r="K44" s="63"/>
      <c r="L44" s="63"/>
      <c r="M44" s="63"/>
      <c r="N44" s="63"/>
      <c r="O44" s="63"/>
      <c r="P44" s="47"/>
      <c r="Q44" s="1"/>
      <c r="R44" s="69" t="str">
        <f t="shared" si="2"/>
        <v/>
      </c>
      <c r="S44" s="2"/>
      <c r="AK44" s="45">
        <f t="shared" si="3"/>
        <v>37</v>
      </c>
    </row>
    <row r="45" spans="2:37" ht="21" x14ac:dyDescent="0.35">
      <c r="B45" s="1"/>
      <c r="C45" s="19">
        <v>14.13</v>
      </c>
      <c r="D45" s="20">
        <v>0.99000000000000909</v>
      </c>
      <c r="E45" s="56">
        <f t="shared" si="4"/>
        <v>-1.1100000000000136</v>
      </c>
      <c r="F45" s="39"/>
      <c r="G45" s="40"/>
      <c r="H45" s="2"/>
      <c r="J45" s="63" t="s">
        <v>34</v>
      </c>
      <c r="K45" s="63"/>
      <c r="L45" s="63"/>
      <c r="M45" s="63"/>
      <c r="N45" s="63"/>
      <c r="O45" s="63"/>
      <c r="P45" s="47"/>
      <c r="Q45" s="1"/>
      <c r="R45" s="69" t="str">
        <f t="shared" si="2"/>
        <v/>
      </c>
      <c r="S45" s="2"/>
      <c r="AK45" s="45">
        <f t="shared" si="3"/>
        <v>38</v>
      </c>
    </row>
    <row r="46" spans="2:37" ht="21" x14ac:dyDescent="0.35">
      <c r="B46" s="1"/>
      <c r="C46" s="19">
        <v>15.22</v>
      </c>
      <c r="D46" s="20">
        <v>0.37999999999999545</v>
      </c>
      <c r="E46" s="56">
        <f t="shared" si="4"/>
        <v>-1.1000000000000227</v>
      </c>
      <c r="F46" s="39"/>
      <c r="G46" s="40"/>
      <c r="H46" s="2"/>
      <c r="J46" s="93" t="s">
        <v>46</v>
      </c>
      <c r="K46" s="93"/>
      <c r="L46" s="93"/>
      <c r="M46" s="93"/>
      <c r="N46" s="93"/>
      <c r="O46" s="93"/>
      <c r="P46" s="47"/>
      <c r="Q46" s="1"/>
      <c r="R46" s="69" t="str">
        <f t="shared" si="2"/>
        <v/>
      </c>
      <c r="S46" s="2"/>
      <c r="AK46" s="45">
        <f t="shared" si="3"/>
        <v>39</v>
      </c>
    </row>
    <row r="47" spans="2:37" ht="21" x14ac:dyDescent="0.35">
      <c r="B47" s="1"/>
      <c r="C47" s="19"/>
      <c r="D47" s="20"/>
      <c r="E47" s="56">
        <f t="shared" si="4"/>
        <v>-0.99000000000000909</v>
      </c>
      <c r="F47" s="39"/>
      <c r="G47" s="40"/>
      <c r="H47" s="2"/>
      <c r="J47" s="93"/>
      <c r="K47" s="93"/>
      <c r="L47" s="93"/>
      <c r="M47" s="93"/>
      <c r="N47" s="93"/>
      <c r="O47" s="93"/>
      <c r="P47" s="47"/>
      <c r="Q47" s="1"/>
      <c r="R47" s="69" t="str">
        <f t="shared" si="2"/>
        <v/>
      </c>
      <c r="S47" s="2"/>
      <c r="AK47" s="45">
        <f t="shared" si="3"/>
        <v>40</v>
      </c>
    </row>
    <row r="48" spans="2:37" ht="21" x14ac:dyDescent="0.35">
      <c r="B48" s="1"/>
      <c r="C48" s="19"/>
      <c r="D48" s="20"/>
      <c r="E48" s="56">
        <f t="shared" si="4"/>
        <v>-0.37999999999999545</v>
      </c>
      <c r="F48" s="39"/>
      <c r="G48" s="40"/>
      <c r="H48" s="2"/>
      <c r="J48" s="93"/>
      <c r="K48" s="93"/>
      <c r="L48" s="93"/>
      <c r="M48" s="93"/>
      <c r="N48" s="93"/>
      <c r="O48" s="93"/>
      <c r="P48" s="47"/>
      <c r="Q48" s="1"/>
      <c r="R48" s="69" t="str">
        <f t="shared" ref="R48:R79" si="5">IF(ISBLANK(D67),"",(D67-$D$35)*-1+$D$28)</f>
        <v/>
      </c>
      <c r="S48" s="2"/>
      <c r="AK48" s="45">
        <f t="shared" si="3"/>
        <v>41</v>
      </c>
    </row>
    <row r="49" spans="2:37" ht="21" x14ac:dyDescent="0.35">
      <c r="B49" s="1"/>
      <c r="C49" s="19"/>
      <c r="D49" s="20"/>
      <c r="E49" s="56">
        <f t="shared" si="4"/>
        <v>0</v>
      </c>
      <c r="F49" s="39"/>
      <c r="G49" s="40"/>
      <c r="H49" s="2"/>
      <c r="J49" s="93"/>
      <c r="K49" s="93"/>
      <c r="L49" s="93"/>
      <c r="M49" s="93"/>
      <c r="N49" s="93"/>
      <c r="O49" s="93"/>
      <c r="P49" s="47"/>
      <c r="Q49" s="1"/>
      <c r="R49" s="69" t="str">
        <f t="shared" si="5"/>
        <v/>
      </c>
      <c r="S49" s="2"/>
      <c r="AK49" s="45">
        <f t="shared" si="3"/>
        <v>42</v>
      </c>
    </row>
    <row r="50" spans="2:37" ht="21" x14ac:dyDescent="0.35">
      <c r="B50" s="1"/>
      <c r="C50" s="19"/>
      <c r="D50" s="20"/>
      <c r="E50" s="56">
        <f t="shared" si="4"/>
        <v>0</v>
      </c>
      <c r="F50" s="39"/>
      <c r="G50" s="40"/>
      <c r="H50" s="2"/>
      <c r="J50" s="93"/>
      <c r="K50" s="93"/>
      <c r="L50" s="93"/>
      <c r="M50" s="93"/>
      <c r="N50" s="93"/>
      <c r="O50" s="93"/>
      <c r="P50" s="47"/>
      <c r="Q50" s="1"/>
      <c r="R50" s="69" t="str">
        <f t="shared" si="5"/>
        <v/>
      </c>
      <c r="S50" s="2"/>
      <c r="AK50" s="45">
        <f t="shared" si="3"/>
        <v>43</v>
      </c>
    </row>
    <row r="51" spans="2:37" ht="21" x14ac:dyDescent="0.35">
      <c r="B51" s="1"/>
      <c r="C51" s="19"/>
      <c r="D51" s="20"/>
      <c r="E51" s="56">
        <f t="shared" si="4"/>
        <v>0</v>
      </c>
      <c r="F51" s="41"/>
      <c r="G51" s="42"/>
      <c r="H51" s="2"/>
      <c r="J51" s="89" t="s">
        <v>37</v>
      </c>
      <c r="K51" s="89"/>
      <c r="L51" s="89"/>
      <c r="M51" s="89"/>
      <c r="N51" s="89"/>
      <c r="O51" s="89"/>
      <c r="P51" s="50"/>
      <c r="Q51" s="1"/>
      <c r="R51" s="69" t="str">
        <f t="shared" si="5"/>
        <v/>
      </c>
      <c r="S51" s="2"/>
      <c r="AK51" s="45">
        <f t="shared" si="3"/>
        <v>44</v>
      </c>
    </row>
    <row r="52" spans="2:37" ht="21" x14ac:dyDescent="0.35">
      <c r="B52" s="1"/>
      <c r="C52" s="19"/>
      <c r="D52" s="20"/>
      <c r="E52" s="56">
        <f t="shared" si="4"/>
        <v>0</v>
      </c>
      <c r="F52" s="6"/>
      <c r="G52" s="6"/>
      <c r="H52" s="2"/>
      <c r="J52" s="71" t="s">
        <v>38</v>
      </c>
      <c r="K52" s="71"/>
      <c r="L52" s="71"/>
      <c r="M52" s="71"/>
      <c r="N52" s="71"/>
      <c r="O52" s="71"/>
      <c r="P52" s="51"/>
      <c r="Q52" s="1"/>
      <c r="R52" s="69" t="str">
        <f t="shared" si="5"/>
        <v/>
      </c>
      <c r="S52" s="2"/>
      <c r="AK52" s="45">
        <f t="shared" si="3"/>
        <v>45</v>
      </c>
    </row>
    <row r="53" spans="2:37" ht="21" x14ac:dyDescent="0.35">
      <c r="B53" s="1"/>
      <c r="C53" s="19"/>
      <c r="D53" s="20"/>
      <c r="E53" s="56">
        <f t="shared" si="4"/>
        <v>0</v>
      </c>
      <c r="F53" s="37"/>
      <c r="G53" s="38"/>
      <c r="H53" s="2"/>
      <c r="J53" s="71" t="s">
        <v>39</v>
      </c>
      <c r="K53" s="71"/>
      <c r="L53" s="71"/>
      <c r="M53" s="71"/>
      <c r="N53" s="71"/>
      <c r="O53" s="71"/>
      <c r="P53" s="51"/>
      <c r="Q53" s="1"/>
      <c r="R53" s="69" t="str">
        <f t="shared" si="5"/>
        <v/>
      </c>
      <c r="S53" s="2"/>
    </row>
    <row r="54" spans="2:37" ht="21" x14ac:dyDescent="0.35">
      <c r="B54" s="1"/>
      <c r="C54" s="19"/>
      <c r="D54" s="20"/>
      <c r="E54" s="56">
        <f t="shared" si="4"/>
        <v>0</v>
      </c>
      <c r="F54" s="39"/>
      <c r="G54" s="40"/>
      <c r="H54" s="2"/>
      <c r="J54" s="71"/>
      <c r="K54" s="71"/>
      <c r="L54" s="71"/>
      <c r="M54" s="71"/>
      <c r="N54" s="71"/>
      <c r="O54" s="71"/>
      <c r="P54" s="51"/>
      <c r="Q54" s="1"/>
      <c r="R54" s="69" t="str">
        <f t="shared" si="5"/>
        <v/>
      </c>
      <c r="S54" s="2"/>
    </row>
    <row r="55" spans="2:37" ht="21" x14ac:dyDescent="0.35">
      <c r="B55" s="1"/>
      <c r="C55" s="19"/>
      <c r="D55" s="20"/>
      <c r="E55" s="56">
        <f t="shared" si="4"/>
        <v>0</v>
      </c>
      <c r="F55" s="39"/>
      <c r="G55" s="40"/>
      <c r="H55" s="2"/>
      <c r="J55" s="71"/>
      <c r="K55" s="71"/>
      <c r="L55" s="71"/>
      <c r="M55" s="71"/>
      <c r="N55" s="71"/>
      <c r="O55" s="71"/>
      <c r="P55" s="51"/>
      <c r="Q55" s="1"/>
      <c r="R55" s="69" t="str">
        <f t="shared" si="5"/>
        <v/>
      </c>
      <c r="S55" s="2"/>
    </row>
    <row r="56" spans="2:37" ht="21" x14ac:dyDescent="0.35">
      <c r="B56" s="1"/>
      <c r="C56" s="19"/>
      <c r="D56" s="20"/>
      <c r="E56" s="56">
        <f t="shared" si="4"/>
        <v>0</v>
      </c>
      <c r="F56" s="39"/>
      <c r="G56" s="40"/>
      <c r="H56" s="2"/>
      <c r="J56" s="70"/>
      <c r="K56" s="70"/>
      <c r="L56" s="70"/>
      <c r="M56" s="70"/>
      <c r="N56" s="70"/>
      <c r="O56" s="70"/>
      <c r="P56" s="47"/>
      <c r="Q56" s="1"/>
      <c r="R56" s="69" t="str">
        <f t="shared" si="5"/>
        <v/>
      </c>
      <c r="S56" s="2"/>
    </row>
    <row r="57" spans="2:37" ht="21" x14ac:dyDescent="0.35">
      <c r="B57" s="1"/>
      <c r="C57" s="19"/>
      <c r="D57" s="20"/>
      <c r="E57" s="56">
        <f t="shared" si="4"/>
        <v>0</v>
      </c>
      <c r="F57" s="39"/>
      <c r="G57" s="40"/>
      <c r="H57" s="2"/>
      <c r="J57" s="70"/>
      <c r="K57" s="70"/>
      <c r="L57" s="70"/>
      <c r="M57" s="70"/>
      <c r="N57" s="70"/>
      <c r="O57" s="70"/>
      <c r="P57" s="47"/>
      <c r="Q57" s="1"/>
      <c r="R57" s="69" t="str">
        <f t="shared" si="5"/>
        <v/>
      </c>
      <c r="S57" s="2"/>
    </row>
    <row r="58" spans="2:37" ht="21" x14ac:dyDescent="0.35">
      <c r="B58" s="1"/>
      <c r="C58" s="19"/>
      <c r="D58" s="20"/>
      <c r="E58" s="56">
        <f t="shared" si="4"/>
        <v>0</v>
      </c>
      <c r="F58" s="39"/>
      <c r="G58" s="40"/>
      <c r="H58" s="2"/>
      <c r="J58" s="70"/>
      <c r="K58" s="70"/>
      <c r="L58" s="70"/>
      <c r="M58" s="70"/>
      <c r="N58" s="70"/>
      <c r="O58" s="70"/>
      <c r="P58" s="47"/>
      <c r="Q58" s="1"/>
      <c r="R58" s="69" t="str">
        <f t="shared" si="5"/>
        <v/>
      </c>
      <c r="S58" s="2"/>
    </row>
    <row r="59" spans="2:37" ht="21" x14ac:dyDescent="0.35">
      <c r="B59" s="1"/>
      <c r="C59" s="19"/>
      <c r="D59" s="20"/>
      <c r="E59" s="56">
        <f t="shared" si="4"/>
        <v>0</v>
      </c>
      <c r="F59" s="39"/>
      <c r="G59" s="40"/>
      <c r="H59" s="2"/>
      <c r="J59" s="70"/>
      <c r="K59" s="70"/>
      <c r="L59" s="70"/>
      <c r="M59" s="70"/>
      <c r="N59" s="70"/>
      <c r="O59" s="70"/>
      <c r="P59" s="47"/>
      <c r="Q59" s="1"/>
      <c r="R59" s="69" t="str">
        <f t="shared" si="5"/>
        <v/>
      </c>
      <c r="S59" s="2"/>
    </row>
    <row r="60" spans="2:37" ht="21" x14ac:dyDescent="0.35">
      <c r="B60" s="1"/>
      <c r="C60" s="19"/>
      <c r="D60" s="20"/>
      <c r="E60" s="56">
        <f t="shared" si="4"/>
        <v>0</v>
      </c>
      <c r="F60" s="39"/>
      <c r="G60" s="40"/>
      <c r="H60" s="2"/>
      <c r="J60" s="47"/>
      <c r="K60" s="47"/>
      <c r="L60" s="47"/>
      <c r="M60" s="47"/>
      <c r="N60" s="47"/>
      <c r="O60" s="47"/>
      <c r="P60" s="47"/>
      <c r="Q60" s="1"/>
      <c r="R60" s="69" t="str">
        <f t="shared" si="5"/>
        <v/>
      </c>
      <c r="S60" s="2"/>
    </row>
    <row r="61" spans="2:37" ht="21" x14ac:dyDescent="0.35">
      <c r="B61" s="1"/>
      <c r="C61" s="19"/>
      <c r="D61" s="20"/>
      <c r="E61" s="56">
        <f t="shared" si="4"/>
        <v>0</v>
      </c>
      <c r="F61" s="39"/>
      <c r="G61" s="44">
        <v>0.05</v>
      </c>
      <c r="H61" s="2"/>
      <c r="Q61" s="1"/>
      <c r="R61" s="69" t="str">
        <f t="shared" si="5"/>
        <v/>
      </c>
      <c r="S61" s="2"/>
    </row>
    <row r="62" spans="2:37" ht="21" x14ac:dyDescent="0.35">
      <c r="B62" s="1"/>
      <c r="C62" s="19"/>
      <c r="D62" s="20"/>
      <c r="E62" s="56">
        <f t="shared" si="4"/>
        <v>0</v>
      </c>
      <c r="F62" s="39"/>
      <c r="G62" s="40"/>
      <c r="H62" s="2"/>
      <c r="Q62" s="1"/>
      <c r="R62" s="69" t="str">
        <f t="shared" si="5"/>
        <v/>
      </c>
      <c r="S62" s="2"/>
    </row>
    <row r="63" spans="2:37" ht="21" x14ac:dyDescent="0.35">
      <c r="B63" s="1"/>
      <c r="C63" s="19"/>
      <c r="D63" s="20"/>
      <c r="E63" s="56">
        <f t="shared" si="4"/>
        <v>0</v>
      </c>
      <c r="F63" s="39"/>
      <c r="G63" s="40"/>
      <c r="H63" s="2"/>
      <c r="Q63" s="1"/>
      <c r="R63" s="69" t="str">
        <f t="shared" si="5"/>
        <v/>
      </c>
      <c r="S63" s="2"/>
    </row>
    <row r="64" spans="2:37" ht="21" x14ac:dyDescent="0.35">
      <c r="B64" s="1"/>
      <c r="C64" s="19"/>
      <c r="D64" s="20"/>
      <c r="E64" s="56">
        <f t="shared" si="4"/>
        <v>0</v>
      </c>
      <c r="F64" s="39"/>
      <c r="G64" s="40"/>
      <c r="H64" s="2"/>
      <c r="Q64" s="1"/>
      <c r="R64" s="69" t="str">
        <f t="shared" si="5"/>
        <v/>
      </c>
      <c r="S64" s="2"/>
    </row>
    <row r="65" spans="2:19" ht="21" x14ac:dyDescent="0.35">
      <c r="B65" s="1"/>
      <c r="C65" s="19"/>
      <c r="D65" s="20"/>
      <c r="E65" s="56">
        <f t="shared" si="4"/>
        <v>0</v>
      </c>
      <c r="F65" s="39"/>
      <c r="G65" s="40"/>
      <c r="H65" s="2"/>
      <c r="Q65" s="1"/>
      <c r="R65" s="69" t="str">
        <f t="shared" si="5"/>
        <v/>
      </c>
      <c r="S65" s="2"/>
    </row>
    <row r="66" spans="2:19" ht="21" x14ac:dyDescent="0.35">
      <c r="B66" s="1"/>
      <c r="C66" s="19"/>
      <c r="D66" s="20"/>
      <c r="E66" s="56">
        <f t="shared" si="4"/>
        <v>0</v>
      </c>
      <c r="F66" s="39"/>
      <c r="G66" s="40"/>
      <c r="H66" s="2"/>
      <c r="Q66" s="1"/>
      <c r="R66" s="69" t="str">
        <f t="shared" si="5"/>
        <v/>
      </c>
      <c r="S66" s="2"/>
    </row>
    <row r="67" spans="2:19" ht="21" x14ac:dyDescent="0.35">
      <c r="B67" s="1"/>
      <c r="C67" s="19"/>
      <c r="D67" s="20"/>
      <c r="E67" s="56">
        <f t="shared" si="4"/>
        <v>0</v>
      </c>
      <c r="F67" s="39"/>
      <c r="G67" s="40"/>
      <c r="H67" s="2"/>
      <c r="Q67" s="1"/>
      <c r="R67" s="69" t="str">
        <f t="shared" si="5"/>
        <v/>
      </c>
      <c r="S67" s="2"/>
    </row>
    <row r="68" spans="2:19" ht="21" x14ac:dyDescent="0.35">
      <c r="B68" s="1"/>
      <c r="C68" s="19"/>
      <c r="D68" s="20"/>
      <c r="E68" s="56">
        <f t="shared" si="4"/>
        <v>0</v>
      </c>
      <c r="F68" s="39"/>
      <c r="G68" s="40"/>
      <c r="H68" s="2"/>
      <c r="Q68" s="1"/>
      <c r="R68" s="69" t="str">
        <f t="shared" si="5"/>
        <v/>
      </c>
      <c r="S68" s="2"/>
    </row>
    <row r="69" spans="2:19" ht="21" x14ac:dyDescent="0.35">
      <c r="B69" s="1"/>
      <c r="C69" s="19"/>
      <c r="D69" s="20"/>
      <c r="E69" s="56">
        <f t="shared" ref="E69:E100" si="6">-1*D67</f>
        <v>0</v>
      </c>
      <c r="F69" s="41"/>
      <c r="G69" s="42"/>
      <c r="H69" s="2"/>
      <c r="Q69" s="1"/>
      <c r="R69" s="69" t="str">
        <f t="shared" si="5"/>
        <v/>
      </c>
      <c r="S69" s="2"/>
    </row>
    <row r="70" spans="2:19" ht="21" x14ac:dyDescent="0.35">
      <c r="B70" s="1"/>
      <c r="C70" s="19"/>
      <c r="D70" s="20"/>
      <c r="E70" s="56">
        <f t="shared" si="6"/>
        <v>0</v>
      </c>
      <c r="F70" s="6"/>
      <c r="G70" s="6"/>
      <c r="H70" s="2"/>
      <c r="Q70" s="1"/>
      <c r="R70" s="69" t="str">
        <f t="shared" si="5"/>
        <v/>
      </c>
      <c r="S70" s="2"/>
    </row>
    <row r="71" spans="2:19" ht="21" x14ac:dyDescent="0.35">
      <c r="B71" s="1"/>
      <c r="C71" s="19"/>
      <c r="D71" s="20"/>
      <c r="E71" s="56">
        <f t="shared" si="6"/>
        <v>0</v>
      </c>
      <c r="F71" s="37"/>
      <c r="G71" s="38"/>
      <c r="H71" s="2"/>
      <c r="Q71" s="1"/>
      <c r="R71" s="69" t="str">
        <f t="shared" si="5"/>
        <v/>
      </c>
      <c r="S71" s="2"/>
    </row>
    <row r="72" spans="2:19" ht="21" x14ac:dyDescent="0.35">
      <c r="B72" s="1"/>
      <c r="C72" s="19"/>
      <c r="D72" s="20"/>
      <c r="E72" s="56">
        <f t="shared" si="6"/>
        <v>0</v>
      </c>
      <c r="F72" s="39"/>
      <c r="G72" s="40"/>
      <c r="H72" s="2"/>
      <c r="Q72" s="1"/>
      <c r="R72" s="69" t="str">
        <f t="shared" si="5"/>
        <v/>
      </c>
      <c r="S72" s="2"/>
    </row>
    <row r="73" spans="2:19" ht="21" x14ac:dyDescent="0.35">
      <c r="B73" s="1"/>
      <c r="C73" s="19"/>
      <c r="D73" s="20"/>
      <c r="E73" s="56">
        <f t="shared" si="6"/>
        <v>0</v>
      </c>
      <c r="F73" s="39"/>
      <c r="G73" s="40"/>
      <c r="H73" s="2"/>
      <c r="Q73" s="1"/>
      <c r="R73" s="69" t="str">
        <f t="shared" si="5"/>
        <v/>
      </c>
      <c r="S73" s="2"/>
    </row>
    <row r="74" spans="2:19" ht="21" x14ac:dyDescent="0.35">
      <c r="B74" s="1"/>
      <c r="C74" s="19"/>
      <c r="D74" s="20"/>
      <c r="E74" s="56">
        <f t="shared" si="6"/>
        <v>0</v>
      </c>
      <c r="F74" s="39"/>
      <c r="G74" s="40"/>
      <c r="H74" s="2"/>
      <c r="Q74" s="1"/>
      <c r="R74" s="69" t="str">
        <f t="shared" si="5"/>
        <v/>
      </c>
      <c r="S74" s="2"/>
    </row>
    <row r="75" spans="2:19" ht="21" x14ac:dyDescent="0.35">
      <c r="B75" s="1"/>
      <c r="C75" s="19"/>
      <c r="D75" s="20"/>
      <c r="E75" s="56">
        <f t="shared" si="6"/>
        <v>0</v>
      </c>
      <c r="F75" s="39"/>
      <c r="G75" s="40"/>
      <c r="H75" s="2"/>
      <c r="Q75" s="1"/>
      <c r="R75" s="69" t="str">
        <f t="shared" si="5"/>
        <v/>
      </c>
      <c r="S75" s="2"/>
    </row>
    <row r="76" spans="2:19" ht="21" x14ac:dyDescent="0.35">
      <c r="B76" s="1"/>
      <c r="C76" s="19"/>
      <c r="D76" s="20"/>
      <c r="E76" s="56">
        <f t="shared" si="6"/>
        <v>0</v>
      </c>
      <c r="F76" s="39"/>
      <c r="G76" s="40"/>
      <c r="H76" s="2"/>
      <c r="Q76" s="1"/>
      <c r="R76" s="69" t="str">
        <f t="shared" si="5"/>
        <v/>
      </c>
      <c r="S76" s="2"/>
    </row>
    <row r="77" spans="2:19" ht="21" x14ac:dyDescent="0.35">
      <c r="B77" s="1"/>
      <c r="C77" s="19"/>
      <c r="D77" s="20"/>
      <c r="E77" s="56">
        <f t="shared" si="6"/>
        <v>0</v>
      </c>
      <c r="F77" s="39"/>
      <c r="G77" s="40"/>
      <c r="H77" s="2"/>
      <c r="Q77" s="1"/>
      <c r="R77" s="69" t="str">
        <f t="shared" si="5"/>
        <v/>
      </c>
      <c r="S77" s="2"/>
    </row>
    <row r="78" spans="2:19" ht="21" x14ac:dyDescent="0.35">
      <c r="B78" s="1"/>
      <c r="C78" s="19"/>
      <c r="D78" s="20"/>
      <c r="E78" s="56">
        <f t="shared" si="6"/>
        <v>0</v>
      </c>
      <c r="F78" s="39"/>
      <c r="G78" s="40"/>
      <c r="H78" s="2"/>
      <c r="Q78" s="1"/>
      <c r="R78" s="69" t="str">
        <f t="shared" si="5"/>
        <v/>
      </c>
      <c r="S78" s="2"/>
    </row>
    <row r="79" spans="2:19" ht="23.25" x14ac:dyDescent="0.35">
      <c r="B79" s="1"/>
      <c r="C79" s="19"/>
      <c r="D79" s="20"/>
      <c r="E79" s="56">
        <f t="shared" si="6"/>
        <v>0</v>
      </c>
      <c r="F79" s="39"/>
      <c r="G79" s="43">
        <v>0.04</v>
      </c>
      <c r="H79" s="2"/>
      <c r="Q79" s="1"/>
      <c r="R79" s="69" t="str">
        <f t="shared" si="5"/>
        <v/>
      </c>
      <c r="S79" s="2"/>
    </row>
    <row r="80" spans="2:19" ht="21" x14ac:dyDescent="0.35">
      <c r="B80" s="1"/>
      <c r="C80" s="19"/>
      <c r="D80" s="20"/>
      <c r="E80" s="56">
        <f t="shared" si="6"/>
        <v>0</v>
      </c>
      <c r="F80" s="39"/>
      <c r="G80" s="40"/>
      <c r="H80" s="2"/>
      <c r="Q80" s="1"/>
      <c r="R80" s="69" t="str">
        <f t="shared" ref="R80:R111" si="7">IF(ISBLANK(D99),"",(D99-$D$35)*-1+$D$28)</f>
        <v/>
      </c>
      <c r="S80" s="2"/>
    </row>
    <row r="81" spans="2:19" ht="21" x14ac:dyDescent="0.35">
      <c r="B81" s="1"/>
      <c r="C81" s="19"/>
      <c r="D81" s="20"/>
      <c r="E81" s="56">
        <f t="shared" si="6"/>
        <v>0</v>
      </c>
      <c r="F81" s="39"/>
      <c r="G81" s="40"/>
      <c r="H81" s="2"/>
      <c r="Q81" s="1"/>
      <c r="R81" s="69" t="str">
        <f t="shared" si="7"/>
        <v/>
      </c>
      <c r="S81" s="2"/>
    </row>
    <row r="82" spans="2:19" ht="21" x14ac:dyDescent="0.35">
      <c r="B82" s="1"/>
      <c r="C82" s="19"/>
      <c r="D82" s="20"/>
      <c r="E82" s="56">
        <f t="shared" si="6"/>
        <v>0</v>
      </c>
      <c r="F82" s="39"/>
      <c r="G82" s="40"/>
      <c r="H82" s="2"/>
      <c r="Q82" s="1"/>
      <c r="R82" s="69" t="str">
        <f t="shared" si="7"/>
        <v/>
      </c>
      <c r="S82" s="2"/>
    </row>
    <row r="83" spans="2:19" ht="21" x14ac:dyDescent="0.35">
      <c r="B83" s="1"/>
      <c r="C83" s="19"/>
      <c r="D83" s="20"/>
      <c r="E83" s="56">
        <f t="shared" si="6"/>
        <v>0</v>
      </c>
      <c r="F83" s="39"/>
      <c r="G83" s="40"/>
      <c r="H83" s="2"/>
      <c r="Q83" s="1"/>
      <c r="R83" s="69" t="str">
        <f t="shared" si="7"/>
        <v/>
      </c>
      <c r="S83" s="2"/>
    </row>
    <row r="84" spans="2:19" ht="21" x14ac:dyDescent="0.35">
      <c r="B84" s="1"/>
      <c r="C84" s="19"/>
      <c r="D84" s="20"/>
      <c r="E84" s="56">
        <f t="shared" si="6"/>
        <v>0</v>
      </c>
      <c r="F84" s="39"/>
      <c r="G84" s="40"/>
      <c r="H84" s="2"/>
      <c r="Q84" s="1"/>
      <c r="R84" s="69" t="str">
        <f t="shared" si="7"/>
        <v/>
      </c>
      <c r="S84" s="2"/>
    </row>
    <row r="85" spans="2:19" ht="21" x14ac:dyDescent="0.35">
      <c r="B85" s="1"/>
      <c r="C85" s="19"/>
      <c r="D85" s="20"/>
      <c r="E85" s="56">
        <f t="shared" si="6"/>
        <v>0</v>
      </c>
      <c r="F85" s="39"/>
      <c r="G85" s="40"/>
      <c r="H85" s="2"/>
      <c r="Q85" s="1"/>
      <c r="R85" s="69" t="str">
        <f t="shared" si="7"/>
        <v/>
      </c>
      <c r="S85" s="2"/>
    </row>
    <row r="86" spans="2:19" ht="21" x14ac:dyDescent="0.35">
      <c r="B86" s="1"/>
      <c r="C86" s="19"/>
      <c r="D86" s="20"/>
      <c r="E86" s="56">
        <f t="shared" si="6"/>
        <v>0</v>
      </c>
      <c r="F86" s="39"/>
      <c r="G86" s="40"/>
      <c r="H86" s="2"/>
      <c r="Q86" s="1"/>
      <c r="R86" s="69" t="str">
        <f t="shared" si="7"/>
        <v/>
      </c>
      <c r="S86" s="2"/>
    </row>
    <row r="87" spans="2:19" ht="21" x14ac:dyDescent="0.35">
      <c r="B87" s="1"/>
      <c r="C87" s="19"/>
      <c r="D87" s="20"/>
      <c r="E87" s="56">
        <f t="shared" si="6"/>
        <v>0</v>
      </c>
      <c r="F87" s="41"/>
      <c r="G87" s="42"/>
      <c r="H87" s="2"/>
      <c r="Q87" s="1"/>
      <c r="R87" s="69" t="str">
        <f t="shared" si="7"/>
        <v/>
      </c>
      <c r="S87" s="2"/>
    </row>
    <row r="88" spans="2:19" ht="21" x14ac:dyDescent="0.35">
      <c r="B88" s="1"/>
      <c r="C88" s="19"/>
      <c r="D88" s="20"/>
      <c r="E88" s="56">
        <f t="shared" si="6"/>
        <v>0</v>
      </c>
      <c r="F88" s="6"/>
      <c r="G88" s="6"/>
      <c r="H88" s="2"/>
      <c r="Q88" s="1"/>
      <c r="R88" s="69" t="str">
        <f t="shared" si="7"/>
        <v/>
      </c>
      <c r="S88" s="2"/>
    </row>
    <row r="89" spans="2:19" ht="21" x14ac:dyDescent="0.35">
      <c r="B89" s="1"/>
      <c r="C89" s="19"/>
      <c r="D89" s="20"/>
      <c r="E89" s="56">
        <f t="shared" si="6"/>
        <v>0</v>
      </c>
      <c r="F89" s="37"/>
      <c r="G89" s="38"/>
      <c r="H89" s="2"/>
      <c r="Q89" s="1"/>
      <c r="R89" s="69" t="str">
        <f t="shared" si="7"/>
        <v/>
      </c>
      <c r="S89" s="2"/>
    </row>
    <row r="90" spans="2:19" ht="21" x14ac:dyDescent="0.35">
      <c r="B90" s="1"/>
      <c r="C90" s="19"/>
      <c r="D90" s="20"/>
      <c r="E90" s="56">
        <f t="shared" si="6"/>
        <v>0</v>
      </c>
      <c r="F90" s="39"/>
      <c r="G90" s="40"/>
      <c r="H90" s="2"/>
      <c r="Q90" s="1"/>
      <c r="R90" s="69" t="str">
        <f t="shared" si="7"/>
        <v/>
      </c>
      <c r="S90" s="2"/>
    </row>
    <row r="91" spans="2:19" ht="21" x14ac:dyDescent="0.35">
      <c r="B91" s="1"/>
      <c r="C91" s="19"/>
      <c r="D91" s="20"/>
      <c r="E91" s="56">
        <f t="shared" si="6"/>
        <v>0</v>
      </c>
      <c r="F91" s="39"/>
      <c r="G91" s="40"/>
      <c r="H91" s="2"/>
      <c r="Q91" s="1"/>
      <c r="R91" s="69" t="str">
        <f t="shared" si="7"/>
        <v/>
      </c>
      <c r="S91" s="2"/>
    </row>
    <row r="92" spans="2:19" ht="21" x14ac:dyDescent="0.35">
      <c r="B92" s="1"/>
      <c r="C92" s="19"/>
      <c r="D92" s="20"/>
      <c r="E92" s="56">
        <f t="shared" si="6"/>
        <v>0</v>
      </c>
      <c r="F92" s="39"/>
      <c r="G92" s="40"/>
      <c r="H92" s="2"/>
      <c r="Q92" s="1"/>
      <c r="R92" s="69" t="str">
        <f t="shared" si="7"/>
        <v/>
      </c>
      <c r="S92" s="2"/>
    </row>
    <row r="93" spans="2:19" ht="21" x14ac:dyDescent="0.35">
      <c r="B93" s="1"/>
      <c r="C93" s="19"/>
      <c r="D93" s="20"/>
      <c r="E93" s="56">
        <f t="shared" si="6"/>
        <v>0</v>
      </c>
      <c r="F93" s="39"/>
      <c r="G93" s="40"/>
      <c r="H93" s="2"/>
      <c r="Q93" s="1"/>
      <c r="R93" s="69" t="str">
        <f t="shared" si="7"/>
        <v/>
      </c>
      <c r="S93" s="2"/>
    </row>
    <row r="94" spans="2:19" ht="21" x14ac:dyDescent="0.35">
      <c r="B94" s="1"/>
      <c r="C94" s="19"/>
      <c r="D94" s="20"/>
      <c r="E94" s="56">
        <f t="shared" si="6"/>
        <v>0</v>
      </c>
      <c r="F94" s="39"/>
      <c r="G94" s="40"/>
      <c r="H94" s="2"/>
      <c r="Q94" s="1"/>
      <c r="R94" s="69" t="str">
        <f t="shared" si="7"/>
        <v/>
      </c>
      <c r="S94" s="2"/>
    </row>
    <row r="95" spans="2:19" ht="21" x14ac:dyDescent="0.35">
      <c r="B95" s="1"/>
      <c r="C95" s="19"/>
      <c r="D95" s="20"/>
      <c r="E95" s="56">
        <f t="shared" si="6"/>
        <v>0</v>
      </c>
      <c r="F95" s="39"/>
      <c r="G95" s="40"/>
      <c r="H95" s="2"/>
      <c r="Q95" s="1"/>
      <c r="R95" s="69" t="str">
        <f t="shared" si="7"/>
        <v/>
      </c>
      <c r="S95" s="2"/>
    </row>
    <row r="96" spans="2:19" ht="21" x14ac:dyDescent="0.35">
      <c r="B96" s="1"/>
      <c r="C96" s="19"/>
      <c r="D96" s="20"/>
      <c r="E96" s="56">
        <f t="shared" si="6"/>
        <v>0</v>
      </c>
      <c r="F96" s="39"/>
      <c r="G96" s="40"/>
      <c r="H96" s="2"/>
      <c r="Q96" s="1"/>
      <c r="R96" s="69" t="str">
        <f t="shared" si="7"/>
        <v/>
      </c>
      <c r="S96" s="2"/>
    </row>
    <row r="97" spans="2:19" ht="23.25" x14ac:dyDescent="0.35">
      <c r="B97" s="1"/>
      <c r="C97" s="19"/>
      <c r="D97" s="20"/>
      <c r="E97" s="56">
        <f t="shared" si="6"/>
        <v>0</v>
      </c>
      <c r="F97" s="39"/>
      <c r="G97" s="43">
        <v>0.03</v>
      </c>
      <c r="H97" s="2"/>
      <c r="Q97" s="1"/>
      <c r="R97" s="69" t="str">
        <f t="shared" si="7"/>
        <v/>
      </c>
      <c r="S97" s="2"/>
    </row>
    <row r="98" spans="2:19" ht="21" x14ac:dyDescent="0.35">
      <c r="B98" s="1"/>
      <c r="C98" s="19"/>
      <c r="D98" s="20"/>
      <c r="E98" s="56">
        <f t="shared" si="6"/>
        <v>0</v>
      </c>
      <c r="F98" s="39"/>
      <c r="G98" s="40"/>
      <c r="H98" s="2"/>
      <c r="Q98" s="1"/>
      <c r="R98" s="69" t="str">
        <f t="shared" si="7"/>
        <v/>
      </c>
      <c r="S98" s="2"/>
    </row>
    <row r="99" spans="2:19" ht="21" x14ac:dyDescent="0.35">
      <c r="B99" s="1"/>
      <c r="C99" s="19"/>
      <c r="D99" s="20"/>
      <c r="E99" s="56">
        <f t="shared" si="6"/>
        <v>0</v>
      </c>
      <c r="F99" s="39"/>
      <c r="G99" s="40"/>
      <c r="H99" s="2"/>
      <c r="Q99" s="1"/>
      <c r="R99" s="69" t="str">
        <f t="shared" si="7"/>
        <v/>
      </c>
      <c r="S99" s="2"/>
    </row>
    <row r="100" spans="2:19" ht="21" x14ac:dyDescent="0.35">
      <c r="B100" s="1"/>
      <c r="C100" s="19"/>
      <c r="D100" s="20"/>
      <c r="E100" s="56">
        <f t="shared" si="6"/>
        <v>0</v>
      </c>
      <c r="F100" s="39"/>
      <c r="G100" s="40"/>
      <c r="H100" s="2"/>
      <c r="Q100" s="1"/>
      <c r="R100" s="69" t="str">
        <f t="shared" si="7"/>
        <v/>
      </c>
      <c r="S100" s="2"/>
    </row>
    <row r="101" spans="2:19" ht="21" x14ac:dyDescent="0.35">
      <c r="B101" s="1"/>
      <c r="C101" s="19"/>
      <c r="D101" s="20"/>
      <c r="E101" s="56">
        <f t="shared" ref="E101:E132" si="8">-1*D99</f>
        <v>0</v>
      </c>
      <c r="F101" s="39"/>
      <c r="G101" s="40"/>
      <c r="H101" s="2"/>
      <c r="Q101" s="1"/>
      <c r="R101" s="69" t="str">
        <f t="shared" si="7"/>
        <v/>
      </c>
      <c r="S101" s="2"/>
    </row>
    <row r="102" spans="2:19" ht="21" x14ac:dyDescent="0.35">
      <c r="B102" s="1"/>
      <c r="C102" s="19"/>
      <c r="D102" s="20"/>
      <c r="E102" s="56">
        <f t="shared" si="8"/>
        <v>0</v>
      </c>
      <c r="F102" s="39"/>
      <c r="G102" s="40"/>
      <c r="H102" s="2"/>
      <c r="Q102" s="1"/>
      <c r="R102" s="69" t="str">
        <f t="shared" si="7"/>
        <v/>
      </c>
      <c r="S102" s="2"/>
    </row>
    <row r="103" spans="2:19" ht="21" x14ac:dyDescent="0.35">
      <c r="B103" s="1"/>
      <c r="C103" s="19"/>
      <c r="D103" s="20"/>
      <c r="E103" s="56">
        <f t="shared" si="8"/>
        <v>0</v>
      </c>
      <c r="F103" s="39"/>
      <c r="G103" s="40"/>
      <c r="H103" s="2"/>
      <c r="Q103" s="1"/>
      <c r="R103" s="69" t="str">
        <f t="shared" si="7"/>
        <v/>
      </c>
      <c r="S103" s="2"/>
    </row>
    <row r="104" spans="2:19" ht="21" x14ac:dyDescent="0.35">
      <c r="B104" s="1"/>
      <c r="C104" s="19"/>
      <c r="D104" s="20"/>
      <c r="E104" s="56">
        <f t="shared" si="8"/>
        <v>0</v>
      </c>
      <c r="F104" s="39"/>
      <c r="G104" s="40"/>
      <c r="H104" s="2"/>
      <c r="Q104" s="1"/>
      <c r="R104" s="69" t="str">
        <f t="shared" si="7"/>
        <v/>
      </c>
      <c r="S104" s="2"/>
    </row>
    <row r="105" spans="2:19" ht="21" x14ac:dyDescent="0.35">
      <c r="B105" s="1"/>
      <c r="C105" s="19"/>
      <c r="D105" s="20"/>
      <c r="E105" s="56">
        <f t="shared" si="8"/>
        <v>0</v>
      </c>
      <c r="F105" s="41"/>
      <c r="G105" s="42"/>
      <c r="H105" s="2"/>
      <c r="Q105" s="1"/>
      <c r="R105" s="69" t="str">
        <f t="shared" si="7"/>
        <v/>
      </c>
      <c r="S105" s="2"/>
    </row>
    <row r="106" spans="2:19" ht="21" x14ac:dyDescent="0.35">
      <c r="B106" s="1"/>
      <c r="C106" s="19"/>
      <c r="D106" s="20"/>
      <c r="E106" s="56">
        <f t="shared" si="8"/>
        <v>0</v>
      </c>
      <c r="F106" s="6"/>
      <c r="G106" s="6"/>
      <c r="H106" s="2"/>
      <c r="Q106" s="1"/>
      <c r="R106" s="69" t="str">
        <f t="shared" si="7"/>
        <v/>
      </c>
      <c r="S106" s="2"/>
    </row>
    <row r="107" spans="2:19" ht="21" x14ac:dyDescent="0.35">
      <c r="B107" s="1"/>
      <c r="C107" s="19"/>
      <c r="D107" s="20"/>
      <c r="E107" s="56">
        <f t="shared" si="8"/>
        <v>0</v>
      </c>
      <c r="F107" s="37"/>
      <c r="G107" s="38"/>
      <c r="H107" s="2"/>
      <c r="Q107" s="1"/>
      <c r="R107" s="69" t="str">
        <f t="shared" si="7"/>
        <v/>
      </c>
      <c r="S107" s="2"/>
    </row>
    <row r="108" spans="2:19" ht="21" x14ac:dyDescent="0.35">
      <c r="B108" s="1"/>
      <c r="C108" s="19"/>
      <c r="D108" s="20"/>
      <c r="E108" s="56">
        <f t="shared" si="8"/>
        <v>0</v>
      </c>
      <c r="F108" s="39"/>
      <c r="G108" s="40"/>
      <c r="H108" s="2"/>
      <c r="Q108" s="1"/>
      <c r="R108" s="69" t="str">
        <f t="shared" si="7"/>
        <v/>
      </c>
      <c r="S108" s="2"/>
    </row>
    <row r="109" spans="2:19" ht="21" x14ac:dyDescent="0.35">
      <c r="B109" s="1"/>
      <c r="C109" s="19"/>
      <c r="D109" s="20"/>
      <c r="E109" s="56">
        <f t="shared" si="8"/>
        <v>0</v>
      </c>
      <c r="F109" s="39"/>
      <c r="G109" s="40"/>
      <c r="H109" s="2"/>
      <c r="Q109" s="1"/>
      <c r="R109" s="69" t="str">
        <f t="shared" si="7"/>
        <v/>
      </c>
      <c r="S109" s="2"/>
    </row>
    <row r="110" spans="2:19" ht="21" x14ac:dyDescent="0.35">
      <c r="B110" s="1"/>
      <c r="C110" s="19"/>
      <c r="D110" s="20"/>
      <c r="E110" s="56">
        <f t="shared" si="8"/>
        <v>0</v>
      </c>
      <c r="F110" s="39"/>
      <c r="G110" s="40"/>
      <c r="H110" s="2"/>
      <c r="Q110" s="1"/>
      <c r="R110" s="69" t="str">
        <f t="shared" si="7"/>
        <v/>
      </c>
      <c r="S110" s="2"/>
    </row>
    <row r="111" spans="2:19" ht="21" x14ac:dyDescent="0.35">
      <c r="B111" s="1"/>
      <c r="C111" s="19"/>
      <c r="D111" s="20"/>
      <c r="E111" s="56">
        <f t="shared" si="8"/>
        <v>0</v>
      </c>
      <c r="F111" s="39"/>
      <c r="G111" s="40"/>
      <c r="H111" s="2"/>
      <c r="Q111" s="1"/>
      <c r="R111" s="69" t="str">
        <f t="shared" si="7"/>
        <v/>
      </c>
      <c r="S111" s="2"/>
    </row>
    <row r="112" spans="2:19" ht="21" x14ac:dyDescent="0.35">
      <c r="B112" s="1"/>
      <c r="C112" s="19"/>
      <c r="D112" s="20"/>
      <c r="E112" s="56">
        <f t="shared" si="8"/>
        <v>0</v>
      </c>
      <c r="F112" s="39"/>
      <c r="G112" s="40"/>
      <c r="H112" s="2"/>
      <c r="K112"/>
      <c r="Q112" s="1"/>
      <c r="R112" s="69" t="str">
        <f t="shared" ref="R112:R143" si="9">IF(ISBLANK(D131),"",(D131-$D$35)*-1+$D$28)</f>
        <v/>
      </c>
      <c r="S112" s="2"/>
    </row>
    <row r="113" spans="2:19" ht="21" x14ac:dyDescent="0.35">
      <c r="B113" s="1"/>
      <c r="C113" s="19"/>
      <c r="D113" s="20"/>
      <c r="E113" s="56">
        <f t="shared" si="8"/>
        <v>0</v>
      </c>
      <c r="F113" s="39"/>
      <c r="G113" s="40"/>
      <c r="H113" s="2"/>
      <c r="Q113" s="1"/>
      <c r="R113" s="69" t="str">
        <f t="shared" si="9"/>
        <v/>
      </c>
      <c r="S113" s="2"/>
    </row>
    <row r="114" spans="2:19" ht="21" x14ac:dyDescent="0.35">
      <c r="B114" s="1"/>
      <c r="C114" s="19"/>
      <c r="D114" s="20"/>
      <c r="E114" s="56">
        <f t="shared" si="8"/>
        <v>0</v>
      </c>
      <c r="F114" s="39"/>
      <c r="G114" s="40"/>
      <c r="H114" s="2"/>
      <c r="Q114" s="1"/>
      <c r="R114" s="69" t="str">
        <f t="shared" si="9"/>
        <v/>
      </c>
      <c r="S114" s="2"/>
    </row>
    <row r="115" spans="2:19" ht="23.25" x14ac:dyDescent="0.35">
      <c r="B115" s="1"/>
      <c r="C115" s="19"/>
      <c r="D115" s="20"/>
      <c r="E115" s="56">
        <f t="shared" si="8"/>
        <v>0</v>
      </c>
      <c r="F115" s="39"/>
      <c r="G115" s="43">
        <v>0.02</v>
      </c>
      <c r="H115" s="2"/>
      <c r="Q115" s="1"/>
      <c r="R115" s="69" t="str">
        <f t="shared" si="9"/>
        <v/>
      </c>
      <c r="S115" s="2"/>
    </row>
    <row r="116" spans="2:19" ht="21" x14ac:dyDescent="0.35">
      <c r="B116" s="1"/>
      <c r="C116" s="19"/>
      <c r="D116" s="20"/>
      <c r="E116" s="56">
        <f t="shared" si="8"/>
        <v>0</v>
      </c>
      <c r="F116" s="39"/>
      <c r="G116" s="40"/>
      <c r="H116" s="2"/>
      <c r="Q116" s="1"/>
      <c r="R116" s="69" t="str">
        <f t="shared" si="9"/>
        <v/>
      </c>
      <c r="S116" s="2"/>
    </row>
    <row r="117" spans="2:19" ht="21" x14ac:dyDescent="0.35">
      <c r="B117" s="1"/>
      <c r="C117" s="19"/>
      <c r="D117" s="20"/>
      <c r="E117" s="56">
        <f t="shared" si="8"/>
        <v>0</v>
      </c>
      <c r="F117" s="39"/>
      <c r="G117" s="40"/>
      <c r="H117" s="2"/>
      <c r="Q117" s="1"/>
      <c r="R117" s="69" t="str">
        <f t="shared" si="9"/>
        <v/>
      </c>
      <c r="S117" s="2"/>
    </row>
    <row r="118" spans="2:19" ht="21" x14ac:dyDescent="0.35">
      <c r="B118" s="1"/>
      <c r="C118" s="19"/>
      <c r="D118" s="20"/>
      <c r="E118" s="56">
        <f t="shared" si="8"/>
        <v>0</v>
      </c>
      <c r="F118" s="39"/>
      <c r="G118" s="40"/>
      <c r="H118" s="2"/>
      <c r="Q118" s="1"/>
      <c r="R118" s="69" t="str">
        <f t="shared" si="9"/>
        <v/>
      </c>
      <c r="S118" s="2"/>
    </row>
    <row r="119" spans="2:19" ht="21" x14ac:dyDescent="0.35">
      <c r="B119" s="1"/>
      <c r="C119" s="19"/>
      <c r="D119" s="20"/>
      <c r="E119" s="56">
        <f t="shared" si="8"/>
        <v>0</v>
      </c>
      <c r="F119" s="39"/>
      <c r="G119" s="40"/>
      <c r="H119" s="2"/>
      <c r="Q119" s="1"/>
      <c r="R119" s="69" t="str">
        <f t="shared" si="9"/>
        <v/>
      </c>
      <c r="S119" s="2"/>
    </row>
    <row r="120" spans="2:19" ht="21" x14ac:dyDescent="0.35">
      <c r="B120" s="1"/>
      <c r="C120" s="19"/>
      <c r="D120" s="20"/>
      <c r="E120" s="56">
        <f t="shared" si="8"/>
        <v>0</v>
      </c>
      <c r="F120" s="39"/>
      <c r="G120" s="40"/>
      <c r="H120" s="2"/>
      <c r="Q120" s="1"/>
      <c r="R120" s="69" t="str">
        <f t="shared" si="9"/>
        <v/>
      </c>
      <c r="S120" s="2"/>
    </row>
    <row r="121" spans="2:19" ht="21" x14ac:dyDescent="0.35">
      <c r="B121" s="1"/>
      <c r="C121" s="19"/>
      <c r="D121" s="20"/>
      <c r="E121" s="56">
        <f t="shared" si="8"/>
        <v>0</v>
      </c>
      <c r="F121" s="39"/>
      <c r="G121" s="40"/>
      <c r="H121" s="2"/>
      <c r="Q121" s="1"/>
      <c r="R121" s="69" t="str">
        <f t="shared" si="9"/>
        <v/>
      </c>
      <c r="S121" s="2"/>
    </row>
    <row r="122" spans="2:19" ht="21" x14ac:dyDescent="0.35">
      <c r="B122" s="1"/>
      <c r="C122" s="19"/>
      <c r="D122" s="20"/>
      <c r="E122" s="56">
        <f t="shared" si="8"/>
        <v>0</v>
      </c>
      <c r="F122" s="39"/>
      <c r="G122" s="40"/>
      <c r="H122" s="2"/>
      <c r="Q122" s="1"/>
      <c r="R122" s="69" t="str">
        <f t="shared" si="9"/>
        <v/>
      </c>
      <c r="S122" s="2"/>
    </row>
    <row r="123" spans="2:19" ht="21" x14ac:dyDescent="0.35">
      <c r="B123" s="1"/>
      <c r="C123" s="19"/>
      <c r="D123" s="20"/>
      <c r="E123" s="56">
        <f t="shared" si="8"/>
        <v>0</v>
      </c>
      <c r="F123" s="41"/>
      <c r="G123" s="42"/>
      <c r="H123" s="2"/>
      <c r="Q123" s="1"/>
      <c r="R123" s="69" t="str">
        <f t="shared" si="9"/>
        <v/>
      </c>
      <c r="S123" s="2"/>
    </row>
    <row r="124" spans="2:19" ht="21" x14ac:dyDescent="0.35">
      <c r="B124" s="1"/>
      <c r="C124" s="19"/>
      <c r="D124" s="20"/>
      <c r="E124" s="56">
        <f t="shared" si="8"/>
        <v>0</v>
      </c>
      <c r="H124" s="2"/>
      <c r="Q124" s="1"/>
      <c r="R124" s="69" t="str">
        <f t="shared" si="9"/>
        <v/>
      </c>
      <c r="S124" s="2"/>
    </row>
    <row r="125" spans="2:19" ht="21" x14ac:dyDescent="0.35">
      <c r="B125" s="1"/>
      <c r="C125" s="19"/>
      <c r="D125" s="20"/>
      <c r="E125" s="56">
        <f t="shared" si="8"/>
        <v>0</v>
      </c>
      <c r="H125" s="2"/>
      <c r="Q125" s="1"/>
      <c r="R125" s="69" t="str">
        <f t="shared" si="9"/>
        <v/>
      </c>
      <c r="S125" s="2"/>
    </row>
    <row r="126" spans="2:19" ht="21" x14ac:dyDescent="0.35">
      <c r="B126" s="1"/>
      <c r="C126" s="19"/>
      <c r="D126" s="20"/>
      <c r="E126" s="56">
        <f t="shared" si="8"/>
        <v>0</v>
      </c>
      <c r="F126" s="6"/>
      <c r="G126" s="6"/>
      <c r="H126" s="2"/>
      <c r="Q126" s="1"/>
      <c r="R126" s="69" t="str">
        <f t="shared" si="9"/>
        <v/>
      </c>
      <c r="S126" s="2"/>
    </row>
    <row r="127" spans="2:19" ht="21" x14ac:dyDescent="0.35">
      <c r="B127" s="1"/>
      <c r="C127" s="19"/>
      <c r="D127" s="20"/>
      <c r="E127" s="56">
        <f t="shared" si="8"/>
        <v>0</v>
      </c>
      <c r="F127" s="6"/>
      <c r="G127" s="6"/>
      <c r="H127" s="2"/>
      <c r="Q127" s="1"/>
      <c r="R127" s="69" t="str">
        <f t="shared" si="9"/>
        <v/>
      </c>
      <c r="S127" s="2"/>
    </row>
    <row r="128" spans="2:19" ht="21" x14ac:dyDescent="0.35">
      <c r="B128" s="1"/>
      <c r="C128" s="19"/>
      <c r="D128" s="20"/>
      <c r="E128" s="56">
        <f t="shared" si="8"/>
        <v>0</v>
      </c>
      <c r="F128" s="6"/>
      <c r="G128" s="6"/>
      <c r="H128" s="2"/>
      <c r="Q128" s="1"/>
      <c r="R128" s="69" t="str">
        <f t="shared" si="9"/>
        <v/>
      </c>
      <c r="S128" s="2"/>
    </row>
    <row r="129" spans="2:19" ht="21" x14ac:dyDescent="0.35">
      <c r="B129" s="1"/>
      <c r="C129" s="19"/>
      <c r="D129" s="20"/>
      <c r="E129" s="56">
        <f t="shared" si="8"/>
        <v>0</v>
      </c>
      <c r="F129" s="6"/>
      <c r="G129" s="6"/>
      <c r="H129" s="2"/>
      <c r="Q129" s="1"/>
      <c r="R129" s="69" t="str">
        <f t="shared" si="9"/>
        <v/>
      </c>
      <c r="S129" s="2"/>
    </row>
    <row r="130" spans="2:19" ht="21" x14ac:dyDescent="0.35">
      <c r="B130" s="1"/>
      <c r="C130" s="19"/>
      <c r="D130" s="20"/>
      <c r="E130" s="56">
        <f t="shared" si="8"/>
        <v>0</v>
      </c>
      <c r="F130" s="6"/>
      <c r="G130" s="6"/>
      <c r="H130" s="2"/>
      <c r="Q130" s="1"/>
      <c r="R130" s="69" t="str">
        <f t="shared" si="9"/>
        <v/>
      </c>
      <c r="S130" s="2"/>
    </row>
    <row r="131" spans="2:19" ht="21" x14ac:dyDescent="0.35">
      <c r="B131" s="1"/>
      <c r="C131" s="19"/>
      <c r="D131" s="20"/>
      <c r="E131" s="56">
        <f t="shared" si="8"/>
        <v>0</v>
      </c>
      <c r="F131" s="6"/>
      <c r="G131" s="6"/>
      <c r="H131" s="2"/>
      <c r="Q131" s="1"/>
      <c r="R131" s="69" t="str">
        <f t="shared" si="9"/>
        <v/>
      </c>
      <c r="S131" s="2"/>
    </row>
    <row r="132" spans="2:19" ht="21" x14ac:dyDescent="0.35">
      <c r="B132" s="1"/>
      <c r="C132" s="19"/>
      <c r="D132" s="20"/>
      <c r="E132" s="56">
        <f t="shared" si="8"/>
        <v>0</v>
      </c>
      <c r="F132" s="6"/>
      <c r="G132" s="6"/>
      <c r="H132" s="2"/>
      <c r="Q132" s="1"/>
      <c r="R132" s="69" t="str">
        <f t="shared" si="9"/>
        <v/>
      </c>
      <c r="S132" s="2"/>
    </row>
    <row r="133" spans="2:19" ht="21" x14ac:dyDescent="0.35">
      <c r="B133" s="1"/>
      <c r="C133" s="19"/>
      <c r="D133" s="20"/>
      <c r="E133" s="56">
        <f t="shared" ref="E133:E164" si="10">-1*D131</f>
        <v>0</v>
      </c>
      <c r="F133" s="6"/>
      <c r="G133" s="6"/>
      <c r="H133" s="2"/>
      <c r="Q133" s="1"/>
      <c r="R133" s="69" t="str">
        <f t="shared" si="9"/>
        <v/>
      </c>
      <c r="S133" s="2"/>
    </row>
    <row r="134" spans="2:19" ht="21" x14ac:dyDescent="0.35">
      <c r="B134" s="1"/>
      <c r="C134" s="19"/>
      <c r="D134" s="20"/>
      <c r="E134" s="56">
        <f t="shared" si="10"/>
        <v>0</v>
      </c>
      <c r="F134" s="6"/>
      <c r="G134" s="6"/>
      <c r="H134" s="2"/>
      <c r="Q134" s="1"/>
      <c r="R134" s="69" t="str">
        <f t="shared" si="9"/>
        <v/>
      </c>
      <c r="S134" s="2"/>
    </row>
    <row r="135" spans="2:19" ht="21" x14ac:dyDescent="0.35">
      <c r="B135" s="1"/>
      <c r="C135" s="19"/>
      <c r="D135" s="20"/>
      <c r="E135" s="56">
        <f t="shared" si="10"/>
        <v>0</v>
      </c>
      <c r="F135" s="6"/>
      <c r="G135" s="6"/>
      <c r="H135" s="2"/>
      <c r="Q135" s="1"/>
      <c r="R135" s="69" t="str">
        <f t="shared" si="9"/>
        <v/>
      </c>
      <c r="S135" s="2"/>
    </row>
    <row r="136" spans="2:19" ht="21" x14ac:dyDescent="0.35">
      <c r="B136" s="1"/>
      <c r="C136" s="19"/>
      <c r="D136" s="20"/>
      <c r="E136" s="56">
        <f t="shared" si="10"/>
        <v>0</v>
      </c>
      <c r="F136" s="6"/>
      <c r="G136" s="6"/>
      <c r="H136" s="2"/>
      <c r="Q136" s="1"/>
      <c r="R136" s="69" t="str">
        <f t="shared" si="9"/>
        <v/>
      </c>
      <c r="S136" s="2"/>
    </row>
    <row r="137" spans="2:19" ht="21" x14ac:dyDescent="0.35">
      <c r="B137" s="1"/>
      <c r="C137" s="19"/>
      <c r="D137" s="20"/>
      <c r="E137" s="56">
        <f t="shared" si="10"/>
        <v>0</v>
      </c>
      <c r="F137" s="6"/>
      <c r="G137" s="6"/>
      <c r="H137" s="2"/>
      <c r="Q137" s="1"/>
      <c r="R137" s="69" t="str">
        <f t="shared" si="9"/>
        <v/>
      </c>
      <c r="S137" s="2"/>
    </row>
    <row r="138" spans="2:19" ht="21" x14ac:dyDescent="0.35">
      <c r="B138" s="1"/>
      <c r="C138" s="19"/>
      <c r="D138" s="20"/>
      <c r="E138" s="56">
        <f t="shared" si="10"/>
        <v>0</v>
      </c>
      <c r="F138" s="6"/>
      <c r="G138" s="6"/>
      <c r="H138" s="2"/>
      <c r="Q138" s="1"/>
      <c r="R138" s="69" t="str">
        <f t="shared" si="9"/>
        <v/>
      </c>
      <c r="S138" s="2"/>
    </row>
    <row r="139" spans="2:19" ht="21" x14ac:dyDescent="0.35">
      <c r="B139" s="1"/>
      <c r="C139" s="19"/>
      <c r="D139" s="20"/>
      <c r="E139" s="56">
        <f t="shared" si="10"/>
        <v>0</v>
      </c>
      <c r="F139" s="6"/>
      <c r="G139" s="6"/>
      <c r="H139" s="2"/>
      <c r="Q139" s="1"/>
      <c r="R139" s="69" t="str">
        <f t="shared" si="9"/>
        <v/>
      </c>
      <c r="S139" s="2"/>
    </row>
    <row r="140" spans="2:19" ht="21" x14ac:dyDescent="0.35">
      <c r="B140" s="1"/>
      <c r="C140" s="19"/>
      <c r="D140" s="20"/>
      <c r="E140" s="56">
        <f t="shared" si="10"/>
        <v>0</v>
      </c>
      <c r="F140" s="6"/>
      <c r="G140" s="6"/>
      <c r="H140" s="2"/>
      <c r="Q140" s="1"/>
      <c r="R140" s="69" t="str">
        <f t="shared" si="9"/>
        <v/>
      </c>
      <c r="S140" s="2"/>
    </row>
    <row r="141" spans="2:19" ht="21" x14ac:dyDescent="0.35">
      <c r="B141" s="1"/>
      <c r="C141" s="19"/>
      <c r="D141" s="20"/>
      <c r="E141" s="56">
        <f t="shared" si="10"/>
        <v>0</v>
      </c>
      <c r="F141" s="6"/>
      <c r="G141" s="6"/>
      <c r="H141" s="2"/>
      <c r="Q141" s="1"/>
      <c r="R141" s="69" t="str">
        <f t="shared" si="9"/>
        <v/>
      </c>
      <c r="S141" s="2"/>
    </row>
    <row r="142" spans="2:19" ht="21" x14ac:dyDescent="0.35">
      <c r="B142" s="1"/>
      <c r="C142" s="19"/>
      <c r="D142" s="20"/>
      <c r="E142" s="56">
        <f t="shared" si="10"/>
        <v>0</v>
      </c>
      <c r="F142" s="6"/>
      <c r="G142" s="6"/>
      <c r="H142" s="2"/>
      <c r="Q142" s="1"/>
      <c r="R142" s="69" t="str">
        <f t="shared" si="9"/>
        <v/>
      </c>
      <c r="S142" s="2"/>
    </row>
    <row r="143" spans="2:19" ht="21" x14ac:dyDescent="0.35">
      <c r="B143" s="1"/>
      <c r="C143" s="19"/>
      <c r="D143" s="20"/>
      <c r="E143" s="56">
        <f t="shared" si="10"/>
        <v>0</v>
      </c>
      <c r="F143" s="6"/>
      <c r="G143" s="6"/>
      <c r="H143" s="2"/>
      <c r="Q143" s="1"/>
      <c r="R143" s="69" t="str">
        <f t="shared" si="9"/>
        <v/>
      </c>
      <c r="S143" s="2"/>
    </row>
    <row r="144" spans="2:19" ht="21" x14ac:dyDescent="0.35">
      <c r="B144" s="1"/>
      <c r="C144" s="19"/>
      <c r="D144" s="20"/>
      <c r="E144" s="56">
        <f t="shared" si="10"/>
        <v>0</v>
      </c>
      <c r="F144" s="6"/>
      <c r="G144" s="6"/>
      <c r="H144" s="2"/>
      <c r="Q144" s="1"/>
      <c r="R144" s="69" t="str">
        <f t="shared" ref="R144:R175" si="11">IF(ISBLANK(D163),"",(D163-$D$35)*-1+$D$28)</f>
        <v/>
      </c>
      <c r="S144" s="2"/>
    </row>
    <row r="145" spans="2:19" ht="21" x14ac:dyDescent="0.35">
      <c r="B145" s="1"/>
      <c r="C145" s="19"/>
      <c r="D145" s="20"/>
      <c r="E145" s="56">
        <f t="shared" si="10"/>
        <v>0</v>
      </c>
      <c r="F145" s="6"/>
      <c r="G145" s="6"/>
      <c r="H145" s="2"/>
      <c r="Q145" s="1"/>
      <c r="R145" s="69" t="str">
        <f t="shared" si="11"/>
        <v/>
      </c>
      <c r="S145" s="2"/>
    </row>
    <row r="146" spans="2:19" ht="21" x14ac:dyDescent="0.35">
      <c r="B146" s="1"/>
      <c r="C146" s="19"/>
      <c r="D146" s="20"/>
      <c r="E146" s="56">
        <f t="shared" si="10"/>
        <v>0</v>
      </c>
      <c r="F146" s="6"/>
      <c r="G146" s="6"/>
      <c r="H146" s="2"/>
      <c r="Q146" s="1"/>
      <c r="R146" s="69" t="str">
        <f t="shared" si="11"/>
        <v/>
      </c>
      <c r="S146" s="2"/>
    </row>
    <row r="147" spans="2:19" ht="21" x14ac:dyDescent="0.35">
      <c r="B147" s="1"/>
      <c r="C147" s="19"/>
      <c r="D147" s="20"/>
      <c r="E147" s="56">
        <f t="shared" si="10"/>
        <v>0</v>
      </c>
      <c r="F147" s="6"/>
      <c r="G147" s="6"/>
      <c r="H147" s="2"/>
      <c r="Q147" s="1"/>
      <c r="R147" s="69" t="str">
        <f t="shared" si="11"/>
        <v/>
      </c>
      <c r="S147" s="2"/>
    </row>
    <row r="148" spans="2:19" ht="21" x14ac:dyDescent="0.35">
      <c r="B148" s="1"/>
      <c r="C148" s="19"/>
      <c r="D148" s="20"/>
      <c r="E148" s="56">
        <f t="shared" si="10"/>
        <v>0</v>
      </c>
      <c r="F148" s="6"/>
      <c r="G148" s="6"/>
      <c r="H148" s="2"/>
      <c r="Q148" s="1"/>
      <c r="R148" s="69" t="str">
        <f t="shared" si="11"/>
        <v/>
      </c>
      <c r="S148" s="2"/>
    </row>
    <row r="149" spans="2:19" ht="21" x14ac:dyDescent="0.35">
      <c r="B149" s="1"/>
      <c r="C149" s="19"/>
      <c r="D149" s="20"/>
      <c r="E149" s="56">
        <f t="shared" si="10"/>
        <v>0</v>
      </c>
      <c r="F149" s="6"/>
      <c r="G149" s="6"/>
      <c r="H149" s="2"/>
      <c r="Q149" s="1"/>
      <c r="R149" s="69" t="str">
        <f t="shared" si="11"/>
        <v/>
      </c>
      <c r="S149" s="2"/>
    </row>
    <row r="150" spans="2:19" ht="21" x14ac:dyDescent="0.35">
      <c r="B150" s="1"/>
      <c r="C150" s="19"/>
      <c r="D150" s="20"/>
      <c r="E150" s="56">
        <f t="shared" si="10"/>
        <v>0</v>
      </c>
      <c r="F150" s="6"/>
      <c r="G150" s="6"/>
      <c r="H150" s="2"/>
      <c r="Q150" s="1"/>
      <c r="R150" s="69" t="str">
        <f t="shared" si="11"/>
        <v/>
      </c>
      <c r="S150" s="2"/>
    </row>
    <row r="151" spans="2:19" ht="21" x14ac:dyDescent="0.35">
      <c r="B151" s="1"/>
      <c r="C151" s="19"/>
      <c r="D151" s="20"/>
      <c r="E151" s="56">
        <f t="shared" si="10"/>
        <v>0</v>
      </c>
      <c r="F151" s="6"/>
      <c r="G151" s="6"/>
      <c r="H151" s="2"/>
      <c r="Q151" s="1"/>
      <c r="R151" s="69" t="str">
        <f t="shared" si="11"/>
        <v/>
      </c>
      <c r="S151" s="2"/>
    </row>
    <row r="152" spans="2:19" ht="21" x14ac:dyDescent="0.35">
      <c r="B152" s="1"/>
      <c r="C152" s="19"/>
      <c r="D152" s="20"/>
      <c r="E152" s="56">
        <f t="shared" si="10"/>
        <v>0</v>
      </c>
      <c r="F152" s="6"/>
      <c r="G152" s="6"/>
      <c r="H152" s="2"/>
      <c r="Q152" s="1"/>
      <c r="R152" s="69" t="str">
        <f t="shared" si="11"/>
        <v/>
      </c>
      <c r="S152" s="2"/>
    </row>
    <row r="153" spans="2:19" ht="21" x14ac:dyDescent="0.35">
      <c r="B153" s="1"/>
      <c r="C153" s="19"/>
      <c r="D153" s="20"/>
      <c r="E153" s="56">
        <f t="shared" si="10"/>
        <v>0</v>
      </c>
      <c r="F153" s="6"/>
      <c r="G153" s="6"/>
      <c r="H153" s="2"/>
      <c r="Q153" s="1"/>
      <c r="R153" s="69" t="str">
        <f t="shared" si="11"/>
        <v/>
      </c>
      <c r="S153" s="2"/>
    </row>
    <row r="154" spans="2:19" ht="21" x14ac:dyDescent="0.35">
      <c r="B154" s="1"/>
      <c r="C154" s="19"/>
      <c r="D154" s="20"/>
      <c r="E154" s="56">
        <f t="shared" si="10"/>
        <v>0</v>
      </c>
      <c r="F154" s="6"/>
      <c r="G154" s="6"/>
      <c r="H154" s="2"/>
      <c r="Q154" s="1"/>
      <c r="R154" s="69" t="str">
        <f t="shared" si="11"/>
        <v/>
      </c>
      <c r="S154" s="2"/>
    </row>
    <row r="155" spans="2:19" ht="21" x14ac:dyDescent="0.35">
      <c r="B155" s="1"/>
      <c r="C155" s="19"/>
      <c r="D155" s="20"/>
      <c r="E155" s="56">
        <f t="shared" si="10"/>
        <v>0</v>
      </c>
      <c r="F155" s="6"/>
      <c r="G155" s="6"/>
      <c r="H155" s="2"/>
      <c r="Q155" s="1"/>
      <c r="R155" s="69" t="str">
        <f t="shared" si="11"/>
        <v/>
      </c>
      <c r="S155" s="2"/>
    </row>
    <row r="156" spans="2:19" ht="21" x14ac:dyDescent="0.35">
      <c r="B156" s="1"/>
      <c r="C156" s="19"/>
      <c r="D156" s="20"/>
      <c r="E156" s="56">
        <f t="shared" si="10"/>
        <v>0</v>
      </c>
      <c r="F156" s="6"/>
      <c r="G156" s="6"/>
      <c r="H156" s="2"/>
      <c r="Q156" s="1"/>
      <c r="R156" s="69" t="str">
        <f t="shared" si="11"/>
        <v/>
      </c>
      <c r="S156" s="2"/>
    </row>
    <row r="157" spans="2:19" ht="21" x14ac:dyDescent="0.35">
      <c r="B157" s="1"/>
      <c r="C157" s="19"/>
      <c r="D157" s="20"/>
      <c r="E157" s="56">
        <f t="shared" si="10"/>
        <v>0</v>
      </c>
      <c r="F157" s="6"/>
      <c r="G157" s="6"/>
      <c r="H157" s="2"/>
      <c r="Q157" s="1"/>
      <c r="R157" s="69" t="str">
        <f t="shared" si="11"/>
        <v/>
      </c>
      <c r="S157" s="2"/>
    </row>
    <row r="158" spans="2:19" ht="21" x14ac:dyDescent="0.35">
      <c r="B158" s="1"/>
      <c r="C158" s="19"/>
      <c r="D158" s="20"/>
      <c r="E158" s="56">
        <f t="shared" si="10"/>
        <v>0</v>
      </c>
      <c r="F158" s="6"/>
      <c r="G158" s="6"/>
      <c r="H158" s="2"/>
      <c r="Q158" s="1"/>
      <c r="R158" s="69" t="str">
        <f t="shared" si="11"/>
        <v/>
      </c>
      <c r="S158" s="2"/>
    </row>
    <row r="159" spans="2:19" ht="21" x14ac:dyDescent="0.35">
      <c r="B159" s="1"/>
      <c r="C159" s="19"/>
      <c r="D159" s="20"/>
      <c r="E159" s="56">
        <f t="shared" si="10"/>
        <v>0</v>
      </c>
      <c r="F159" s="6"/>
      <c r="G159" s="6"/>
      <c r="H159" s="2"/>
      <c r="Q159" s="1"/>
      <c r="R159" s="69" t="str">
        <f t="shared" si="11"/>
        <v/>
      </c>
      <c r="S159" s="2"/>
    </row>
    <row r="160" spans="2:19" ht="21" x14ac:dyDescent="0.35">
      <c r="B160" s="1"/>
      <c r="C160" s="19"/>
      <c r="D160" s="20"/>
      <c r="E160" s="56">
        <f t="shared" si="10"/>
        <v>0</v>
      </c>
      <c r="F160" s="6"/>
      <c r="G160" s="6"/>
      <c r="H160" s="2"/>
      <c r="Q160" s="1"/>
      <c r="R160" s="69" t="str">
        <f t="shared" si="11"/>
        <v/>
      </c>
      <c r="S160" s="2"/>
    </row>
    <row r="161" spans="2:19" ht="21" x14ac:dyDescent="0.35">
      <c r="B161" s="1"/>
      <c r="C161" s="19"/>
      <c r="D161" s="20"/>
      <c r="E161" s="56">
        <f t="shared" si="10"/>
        <v>0</v>
      </c>
      <c r="F161" s="6"/>
      <c r="G161" s="6"/>
      <c r="H161" s="2"/>
      <c r="Q161" s="1"/>
      <c r="R161" s="69" t="str">
        <f t="shared" si="11"/>
        <v/>
      </c>
      <c r="S161" s="2"/>
    </row>
    <row r="162" spans="2:19" ht="21" x14ac:dyDescent="0.35">
      <c r="B162" s="1"/>
      <c r="C162" s="19"/>
      <c r="D162" s="20"/>
      <c r="E162" s="56">
        <f t="shared" si="10"/>
        <v>0</v>
      </c>
      <c r="F162" s="6"/>
      <c r="G162" s="6"/>
      <c r="H162" s="2"/>
      <c r="Q162" s="1"/>
      <c r="R162" s="69" t="str">
        <f t="shared" si="11"/>
        <v/>
      </c>
      <c r="S162" s="2"/>
    </row>
    <row r="163" spans="2:19" ht="21" x14ac:dyDescent="0.35">
      <c r="B163" s="1"/>
      <c r="C163" s="19"/>
      <c r="D163" s="20"/>
      <c r="E163" s="56">
        <f t="shared" si="10"/>
        <v>0</v>
      </c>
      <c r="F163" s="6"/>
      <c r="G163" s="6"/>
      <c r="H163" s="2"/>
      <c r="Q163" s="1"/>
      <c r="R163" s="69" t="str">
        <f t="shared" si="11"/>
        <v/>
      </c>
      <c r="S163" s="2"/>
    </row>
    <row r="164" spans="2:19" ht="21" x14ac:dyDescent="0.35">
      <c r="B164" s="1"/>
      <c r="C164" s="19"/>
      <c r="D164" s="20"/>
      <c r="E164" s="56">
        <f t="shared" si="10"/>
        <v>0</v>
      </c>
      <c r="F164" s="6"/>
      <c r="G164" s="6"/>
      <c r="H164" s="2"/>
      <c r="Q164" s="1"/>
      <c r="R164" s="69" t="str">
        <f t="shared" si="11"/>
        <v/>
      </c>
      <c r="S164" s="2"/>
    </row>
    <row r="165" spans="2:19" ht="21" x14ac:dyDescent="0.35">
      <c r="B165" s="1"/>
      <c r="C165" s="19"/>
      <c r="D165" s="20"/>
      <c r="E165" s="56">
        <f t="shared" ref="E165:E196" si="12">-1*D163</f>
        <v>0</v>
      </c>
      <c r="F165" s="6"/>
      <c r="G165" s="6"/>
      <c r="H165" s="2"/>
      <c r="Q165" s="1"/>
      <c r="R165" s="69" t="str">
        <f t="shared" si="11"/>
        <v/>
      </c>
      <c r="S165" s="2"/>
    </row>
    <row r="166" spans="2:19" ht="21" x14ac:dyDescent="0.35">
      <c r="B166" s="1"/>
      <c r="C166" s="19"/>
      <c r="D166" s="20"/>
      <c r="E166" s="56">
        <f t="shared" si="12"/>
        <v>0</v>
      </c>
      <c r="F166" s="6"/>
      <c r="G166" s="6"/>
      <c r="H166" s="2"/>
      <c r="Q166" s="1"/>
      <c r="R166" s="69" t="str">
        <f t="shared" si="11"/>
        <v/>
      </c>
      <c r="S166" s="2"/>
    </row>
    <row r="167" spans="2:19" ht="21" x14ac:dyDescent="0.35">
      <c r="B167" s="1"/>
      <c r="C167" s="19"/>
      <c r="D167" s="20"/>
      <c r="E167" s="56">
        <f t="shared" si="12"/>
        <v>0</v>
      </c>
      <c r="F167" s="6"/>
      <c r="G167" s="6"/>
      <c r="H167" s="2"/>
      <c r="Q167" s="1"/>
      <c r="R167" s="69" t="str">
        <f t="shared" si="11"/>
        <v/>
      </c>
      <c r="S167" s="2"/>
    </row>
    <row r="168" spans="2:19" ht="21" x14ac:dyDescent="0.35">
      <c r="B168" s="1"/>
      <c r="C168" s="19"/>
      <c r="D168" s="20"/>
      <c r="E168" s="56">
        <f t="shared" si="12"/>
        <v>0</v>
      </c>
      <c r="F168" s="6"/>
      <c r="G168" s="6"/>
      <c r="H168" s="2"/>
      <c r="Q168" s="1"/>
      <c r="R168" s="69" t="str">
        <f t="shared" si="11"/>
        <v/>
      </c>
      <c r="S168" s="2"/>
    </row>
    <row r="169" spans="2:19" ht="21" x14ac:dyDescent="0.35">
      <c r="B169" s="1"/>
      <c r="C169" s="19"/>
      <c r="D169" s="20"/>
      <c r="E169" s="56">
        <f t="shared" si="12"/>
        <v>0</v>
      </c>
      <c r="F169" s="6"/>
      <c r="G169" s="6"/>
      <c r="H169" s="2"/>
      <c r="Q169" s="1"/>
      <c r="R169" s="69" t="str">
        <f t="shared" si="11"/>
        <v/>
      </c>
      <c r="S169" s="2"/>
    </row>
    <row r="170" spans="2:19" ht="21" x14ac:dyDescent="0.35">
      <c r="B170" s="1"/>
      <c r="C170" s="19"/>
      <c r="D170" s="20"/>
      <c r="E170" s="56">
        <f t="shared" si="12"/>
        <v>0</v>
      </c>
      <c r="F170" s="6"/>
      <c r="G170" s="6"/>
      <c r="H170" s="2"/>
      <c r="Q170" s="1"/>
      <c r="R170" s="69" t="str">
        <f t="shared" si="11"/>
        <v/>
      </c>
      <c r="S170" s="2"/>
    </row>
    <row r="171" spans="2:19" ht="21" x14ac:dyDescent="0.35">
      <c r="B171" s="1"/>
      <c r="C171" s="19"/>
      <c r="D171" s="20"/>
      <c r="E171" s="56">
        <f t="shared" si="12"/>
        <v>0</v>
      </c>
      <c r="F171" s="6"/>
      <c r="G171" s="6"/>
      <c r="H171" s="2"/>
      <c r="Q171" s="1"/>
      <c r="R171" s="69" t="str">
        <f t="shared" si="11"/>
        <v/>
      </c>
      <c r="S171" s="2"/>
    </row>
    <row r="172" spans="2:19" ht="21" x14ac:dyDescent="0.35">
      <c r="B172" s="1"/>
      <c r="C172" s="19"/>
      <c r="D172" s="20"/>
      <c r="E172" s="56">
        <f t="shared" si="12"/>
        <v>0</v>
      </c>
      <c r="F172" s="6"/>
      <c r="G172" s="6"/>
      <c r="H172" s="2"/>
      <c r="Q172" s="1"/>
      <c r="R172" s="69" t="str">
        <f t="shared" si="11"/>
        <v/>
      </c>
      <c r="S172" s="2"/>
    </row>
    <row r="173" spans="2:19" ht="21" x14ac:dyDescent="0.35">
      <c r="B173" s="1"/>
      <c r="C173" s="19"/>
      <c r="D173" s="20"/>
      <c r="E173" s="56">
        <f t="shared" si="12"/>
        <v>0</v>
      </c>
      <c r="F173" s="6"/>
      <c r="G173" s="6"/>
      <c r="H173" s="2"/>
      <c r="Q173" s="1"/>
      <c r="R173" s="69" t="str">
        <f t="shared" si="11"/>
        <v/>
      </c>
      <c r="S173" s="2"/>
    </row>
    <row r="174" spans="2:19" ht="21" x14ac:dyDescent="0.35">
      <c r="B174" s="1"/>
      <c r="C174" s="19"/>
      <c r="D174" s="20"/>
      <c r="E174" s="56">
        <f t="shared" si="12"/>
        <v>0</v>
      </c>
      <c r="F174" s="6"/>
      <c r="G174" s="6"/>
      <c r="H174" s="2"/>
      <c r="Q174" s="1"/>
      <c r="R174" s="69" t="str">
        <f t="shared" si="11"/>
        <v/>
      </c>
      <c r="S174" s="2"/>
    </row>
    <row r="175" spans="2:19" ht="21" x14ac:dyDescent="0.35">
      <c r="B175" s="1"/>
      <c r="C175" s="19"/>
      <c r="D175" s="20"/>
      <c r="E175" s="56">
        <f t="shared" si="12"/>
        <v>0</v>
      </c>
      <c r="F175" s="6"/>
      <c r="G175" s="6"/>
      <c r="H175" s="2"/>
      <c r="Q175" s="1"/>
      <c r="R175" s="69" t="str">
        <f t="shared" si="11"/>
        <v/>
      </c>
      <c r="S175" s="2"/>
    </row>
    <row r="176" spans="2:19" ht="21" x14ac:dyDescent="0.35">
      <c r="B176" s="1"/>
      <c r="C176" s="19"/>
      <c r="D176" s="20"/>
      <c r="E176" s="56">
        <f t="shared" si="12"/>
        <v>0</v>
      </c>
      <c r="F176" s="6"/>
      <c r="G176" s="6"/>
      <c r="H176" s="2"/>
      <c r="Q176" s="1"/>
      <c r="R176" s="69" t="str">
        <f t="shared" ref="R176:R202" si="13">IF(ISBLANK(D195),"",(D195-$D$35)*-1+$D$28)</f>
        <v/>
      </c>
      <c r="S176" s="2"/>
    </row>
    <row r="177" spans="2:19" ht="21" x14ac:dyDescent="0.35">
      <c r="B177" s="1"/>
      <c r="C177" s="19"/>
      <c r="D177" s="20"/>
      <c r="E177" s="56">
        <f t="shared" si="12"/>
        <v>0</v>
      </c>
      <c r="F177" s="6"/>
      <c r="G177" s="6"/>
      <c r="H177" s="2"/>
      <c r="Q177" s="1"/>
      <c r="R177" s="69" t="str">
        <f t="shared" si="13"/>
        <v/>
      </c>
      <c r="S177" s="2"/>
    </row>
    <row r="178" spans="2:19" ht="21" x14ac:dyDescent="0.35">
      <c r="B178" s="1"/>
      <c r="C178" s="19"/>
      <c r="D178" s="20"/>
      <c r="E178" s="56">
        <f t="shared" si="12"/>
        <v>0</v>
      </c>
      <c r="F178" s="6"/>
      <c r="G178" s="6"/>
      <c r="H178" s="2"/>
      <c r="Q178" s="1"/>
      <c r="R178" s="69" t="str">
        <f t="shared" si="13"/>
        <v/>
      </c>
      <c r="S178" s="2"/>
    </row>
    <row r="179" spans="2:19" ht="21" x14ac:dyDescent="0.35">
      <c r="B179" s="1"/>
      <c r="C179" s="19"/>
      <c r="D179" s="20"/>
      <c r="E179" s="56">
        <f t="shared" si="12"/>
        <v>0</v>
      </c>
      <c r="F179" s="6"/>
      <c r="G179" s="6"/>
      <c r="H179" s="2"/>
      <c r="Q179" s="1"/>
      <c r="R179" s="69" t="str">
        <f t="shared" si="13"/>
        <v/>
      </c>
      <c r="S179" s="2"/>
    </row>
    <row r="180" spans="2:19" ht="21" x14ac:dyDescent="0.35">
      <c r="B180" s="1"/>
      <c r="C180" s="19"/>
      <c r="D180" s="20"/>
      <c r="E180" s="56">
        <f t="shared" si="12"/>
        <v>0</v>
      </c>
      <c r="F180" s="6"/>
      <c r="G180" s="6"/>
      <c r="H180" s="2"/>
      <c r="Q180" s="1"/>
      <c r="R180" s="69" t="str">
        <f t="shared" si="13"/>
        <v/>
      </c>
      <c r="S180" s="2"/>
    </row>
    <row r="181" spans="2:19" ht="21" x14ac:dyDescent="0.35">
      <c r="B181" s="1"/>
      <c r="C181" s="19"/>
      <c r="D181" s="20"/>
      <c r="E181" s="56">
        <f t="shared" si="12"/>
        <v>0</v>
      </c>
      <c r="F181" s="6"/>
      <c r="G181" s="6"/>
      <c r="H181" s="2"/>
      <c r="Q181" s="1"/>
      <c r="R181" s="69" t="str">
        <f t="shared" si="13"/>
        <v/>
      </c>
      <c r="S181" s="2"/>
    </row>
    <row r="182" spans="2:19" ht="21" x14ac:dyDescent="0.35">
      <c r="B182" s="1"/>
      <c r="C182" s="19"/>
      <c r="D182" s="20"/>
      <c r="E182" s="56">
        <f t="shared" si="12"/>
        <v>0</v>
      </c>
      <c r="F182" s="6"/>
      <c r="G182" s="6"/>
      <c r="H182" s="2"/>
      <c r="Q182" s="1"/>
      <c r="R182" s="69" t="str">
        <f t="shared" si="13"/>
        <v/>
      </c>
      <c r="S182" s="2"/>
    </row>
    <row r="183" spans="2:19" ht="21" x14ac:dyDescent="0.35">
      <c r="B183" s="1"/>
      <c r="C183" s="19"/>
      <c r="D183" s="20"/>
      <c r="E183" s="56">
        <f t="shared" si="12"/>
        <v>0</v>
      </c>
      <c r="F183" s="6"/>
      <c r="G183" s="6"/>
      <c r="H183" s="2"/>
      <c r="Q183" s="1"/>
      <c r="R183" s="69" t="str">
        <f t="shared" si="13"/>
        <v/>
      </c>
      <c r="S183" s="2"/>
    </row>
    <row r="184" spans="2:19" ht="21" x14ac:dyDescent="0.35">
      <c r="B184" s="1"/>
      <c r="C184" s="19"/>
      <c r="D184" s="20"/>
      <c r="E184" s="56">
        <f t="shared" si="12"/>
        <v>0</v>
      </c>
      <c r="F184" s="6"/>
      <c r="G184" s="6"/>
      <c r="H184" s="2"/>
      <c r="Q184" s="1"/>
      <c r="R184" s="69" t="str">
        <f t="shared" si="13"/>
        <v/>
      </c>
      <c r="S184" s="2"/>
    </row>
    <row r="185" spans="2:19" ht="21" x14ac:dyDescent="0.35">
      <c r="B185" s="1"/>
      <c r="C185" s="19"/>
      <c r="D185" s="20"/>
      <c r="E185" s="56">
        <f t="shared" si="12"/>
        <v>0</v>
      </c>
      <c r="F185" s="6"/>
      <c r="G185" s="6"/>
      <c r="H185" s="2"/>
      <c r="Q185" s="1"/>
      <c r="R185" s="69" t="str">
        <f t="shared" si="13"/>
        <v/>
      </c>
      <c r="S185" s="2"/>
    </row>
    <row r="186" spans="2:19" ht="21" x14ac:dyDescent="0.35">
      <c r="B186" s="1"/>
      <c r="C186" s="19"/>
      <c r="D186" s="20"/>
      <c r="E186" s="56">
        <f t="shared" si="12"/>
        <v>0</v>
      </c>
      <c r="F186" s="6"/>
      <c r="G186" s="6"/>
      <c r="H186" s="2"/>
      <c r="Q186" s="1"/>
      <c r="R186" s="69" t="str">
        <f t="shared" si="13"/>
        <v/>
      </c>
      <c r="S186" s="2"/>
    </row>
    <row r="187" spans="2:19" ht="21" x14ac:dyDescent="0.35">
      <c r="B187" s="1"/>
      <c r="C187" s="19"/>
      <c r="D187" s="20"/>
      <c r="E187" s="56">
        <f t="shared" si="12"/>
        <v>0</v>
      </c>
      <c r="F187" s="6"/>
      <c r="G187" s="6"/>
      <c r="H187" s="2"/>
      <c r="Q187" s="1"/>
      <c r="R187" s="69" t="str">
        <f t="shared" si="13"/>
        <v/>
      </c>
      <c r="S187" s="2"/>
    </row>
    <row r="188" spans="2:19" ht="21" x14ac:dyDescent="0.35">
      <c r="B188" s="1"/>
      <c r="C188" s="19"/>
      <c r="D188" s="20"/>
      <c r="E188" s="56">
        <f t="shared" si="12"/>
        <v>0</v>
      </c>
      <c r="F188" s="6"/>
      <c r="G188" s="6"/>
      <c r="H188" s="2"/>
      <c r="Q188" s="1"/>
      <c r="R188" s="69" t="str">
        <f t="shared" si="13"/>
        <v/>
      </c>
      <c r="S188" s="2"/>
    </row>
    <row r="189" spans="2:19" ht="21" x14ac:dyDescent="0.35">
      <c r="B189" s="1"/>
      <c r="C189" s="19"/>
      <c r="D189" s="20"/>
      <c r="E189" s="56">
        <f t="shared" si="12"/>
        <v>0</v>
      </c>
      <c r="F189" s="6"/>
      <c r="G189" s="6"/>
      <c r="H189" s="2"/>
      <c r="Q189" s="1"/>
      <c r="R189" s="69" t="str">
        <f t="shared" si="13"/>
        <v/>
      </c>
      <c r="S189" s="2"/>
    </row>
    <row r="190" spans="2:19" ht="21" x14ac:dyDescent="0.35">
      <c r="B190" s="1"/>
      <c r="C190" s="19"/>
      <c r="D190" s="20"/>
      <c r="E190" s="56">
        <f t="shared" si="12"/>
        <v>0</v>
      </c>
      <c r="F190" s="6"/>
      <c r="G190" s="6"/>
      <c r="H190" s="2"/>
      <c r="Q190" s="1"/>
      <c r="R190" s="69" t="str">
        <f t="shared" si="13"/>
        <v/>
      </c>
      <c r="S190" s="2"/>
    </row>
    <row r="191" spans="2:19" ht="21" x14ac:dyDescent="0.35">
      <c r="B191" s="1"/>
      <c r="C191" s="19"/>
      <c r="D191" s="20"/>
      <c r="E191" s="56">
        <f t="shared" si="12"/>
        <v>0</v>
      </c>
      <c r="F191" s="6"/>
      <c r="G191" s="6"/>
      <c r="H191" s="2"/>
      <c r="Q191" s="1"/>
      <c r="R191" s="69" t="str">
        <f t="shared" si="13"/>
        <v/>
      </c>
      <c r="S191" s="2"/>
    </row>
    <row r="192" spans="2:19" ht="21" x14ac:dyDescent="0.35">
      <c r="B192" s="1"/>
      <c r="C192" s="19"/>
      <c r="D192" s="20"/>
      <c r="E192" s="56">
        <f t="shared" si="12"/>
        <v>0</v>
      </c>
      <c r="F192" s="6"/>
      <c r="G192" s="6"/>
      <c r="H192" s="2"/>
      <c r="Q192" s="1"/>
      <c r="R192" s="69" t="str">
        <f t="shared" si="13"/>
        <v/>
      </c>
      <c r="S192" s="2"/>
    </row>
    <row r="193" spans="2:19" ht="21" x14ac:dyDescent="0.35">
      <c r="B193" s="1"/>
      <c r="C193" s="19"/>
      <c r="D193" s="20"/>
      <c r="E193" s="56">
        <f t="shared" si="12"/>
        <v>0</v>
      </c>
      <c r="F193" s="6"/>
      <c r="G193" s="6"/>
      <c r="H193" s="2"/>
      <c r="Q193" s="1"/>
      <c r="R193" s="69" t="str">
        <f t="shared" si="13"/>
        <v/>
      </c>
      <c r="S193" s="2"/>
    </row>
    <row r="194" spans="2:19" ht="21" x14ac:dyDescent="0.35">
      <c r="B194" s="1"/>
      <c r="C194" s="19"/>
      <c r="D194" s="20"/>
      <c r="E194" s="56">
        <f t="shared" si="12"/>
        <v>0</v>
      </c>
      <c r="F194" s="6"/>
      <c r="G194" s="6"/>
      <c r="H194" s="2"/>
      <c r="Q194" s="1"/>
      <c r="R194" s="69" t="str">
        <f t="shared" si="13"/>
        <v/>
      </c>
      <c r="S194" s="2"/>
    </row>
    <row r="195" spans="2:19" ht="21" x14ac:dyDescent="0.35">
      <c r="B195" s="1"/>
      <c r="C195" s="19"/>
      <c r="D195" s="20"/>
      <c r="E195" s="56">
        <f t="shared" si="12"/>
        <v>0</v>
      </c>
      <c r="F195" s="6"/>
      <c r="G195" s="6"/>
      <c r="H195" s="2"/>
      <c r="Q195" s="1"/>
      <c r="R195" s="69" t="str">
        <f t="shared" si="13"/>
        <v/>
      </c>
      <c r="S195" s="2"/>
    </row>
    <row r="196" spans="2:19" ht="21" x14ac:dyDescent="0.35">
      <c r="B196" s="1"/>
      <c r="C196" s="19"/>
      <c r="D196" s="20"/>
      <c r="E196" s="56">
        <f t="shared" si="12"/>
        <v>0</v>
      </c>
      <c r="F196" s="6"/>
      <c r="G196" s="6"/>
      <c r="H196" s="2"/>
      <c r="Q196" s="1"/>
      <c r="R196" s="69" t="str">
        <f t="shared" si="13"/>
        <v/>
      </c>
      <c r="S196" s="2"/>
    </row>
    <row r="197" spans="2:19" ht="21" x14ac:dyDescent="0.35">
      <c r="B197" s="1"/>
      <c r="C197" s="19"/>
      <c r="D197" s="20"/>
      <c r="E197" s="56">
        <f t="shared" ref="E197:E221" si="14">-1*D195</f>
        <v>0</v>
      </c>
      <c r="F197" s="6"/>
      <c r="G197" s="6"/>
      <c r="H197" s="2"/>
      <c r="Q197" s="1"/>
      <c r="R197" s="69" t="str">
        <f t="shared" si="13"/>
        <v/>
      </c>
      <c r="S197" s="2"/>
    </row>
    <row r="198" spans="2:19" ht="21" x14ac:dyDescent="0.35">
      <c r="B198" s="1"/>
      <c r="C198" s="19"/>
      <c r="D198" s="20"/>
      <c r="E198" s="56">
        <f t="shared" si="14"/>
        <v>0</v>
      </c>
      <c r="F198" s="6"/>
      <c r="G198" s="6"/>
      <c r="H198" s="2"/>
      <c r="Q198" s="1"/>
      <c r="R198" s="69" t="str">
        <f t="shared" si="13"/>
        <v/>
      </c>
      <c r="S198" s="2"/>
    </row>
    <row r="199" spans="2:19" ht="21" x14ac:dyDescent="0.35">
      <c r="B199" s="1"/>
      <c r="C199" s="19"/>
      <c r="D199" s="20"/>
      <c r="E199" s="56">
        <f t="shared" si="14"/>
        <v>0</v>
      </c>
      <c r="F199" s="6"/>
      <c r="G199" s="6"/>
      <c r="H199" s="2"/>
      <c r="Q199" s="1"/>
      <c r="R199" s="69" t="str">
        <f t="shared" si="13"/>
        <v/>
      </c>
      <c r="S199" s="2"/>
    </row>
    <row r="200" spans="2:19" ht="21" x14ac:dyDescent="0.35">
      <c r="B200" s="1"/>
      <c r="C200" s="19"/>
      <c r="D200" s="20"/>
      <c r="E200" s="56">
        <f t="shared" si="14"/>
        <v>0</v>
      </c>
      <c r="F200" s="6"/>
      <c r="G200" s="6"/>
      <c r="H200" s="2"/>
      <c r="Q200" s="1"/>
      <c r="R200" s="69" t="str">
        <f t="shared" si="13"/>
        <v/>
      </c>
      <c r="S200" s="2"/>
    </row>
    <row r="201" spans="2:19" ht="21" x14ac:dyDescent="0.35">
      <c r="B201" s="1"/>
      <c r="C201" s="19"/>
      <c r="D201" s="20"/>
      <c r="E201" s="56">
        <f t="shared" si="14"/>
        <v>0</v>
      </c>
      <c r="F201" s="6"/>
      <c r="G201" s="6"/>
      <c r="H201" s="2"/>
      <c r="Q201" s="1"/>
      <c r="R201" s="69" t="str">
        <f t="shared" si="13"/>
        <v/>
      </c>
      <c r="S201" s="2"/>
    </row>
    <row r="202" spans="2:19" ht="21" x14ac:dyDescent="0.35">
      <c r="B202" s="1"/>
      <c r="C202" s="19"/>
      <c r="D202" s="20"/>
      <c r="E202" s="56">
        <f t="shared" si="14"/>
        <v>0</v>
      </c>
      <c r="F202" s="6"/>
      <c r="G202" s="6"/>
      <c r="H202" s="2"/>
      <c r="Q202" s="1"/>
      <c r="R202" s="69" t="str">
        <f t="shared" si="13"/>
        <v/>
      </c>
      <c r="S202" s="2"/>
    </row>
    <row r="203" spans="2:19" ht="21" x14ac:dyDescent="0.35">
      <c r="B203" s="1"/>
      <c r="C203" s="19"/>
      <c r="D203" s="20"/>
      <c r="E203" s="56">
        <f t="shared" si="14"/>
        <v>0</v>
      </c>
      <c r="F203" s="6"/>
      <c r="G203" s="6"/>
      <c r="H203" s="2"/>
      <c r="Q203" s="1"/>
      <c r="R203" s="6"/>
      <c r="S203" s="2"/>
    </row>
    <row r="204" spans="2:19" ht="21" x14ac:dyDescent="0.35">
      <c r="B204" s="1"/>
      <c r="C204" s="19"/>
      <c r="D204" s="20"/>
      <c r="E204" s="56">
        <f t="shared" si="14"/>
        <v>0</v>
      </c>
      <c r="F204" s="6"/>
      <c r="G204" s="6"/>
      <c r="H204" s="2"/>
      <c r="Q204" s="1"/>
      <c r="R204" s="6" t="str">
        <f>IF(ISBLANK(D223),"",(D223-$D$35)*-1+$D$28)</f>
        <v/>
      </c>
      <c r="S204" s="2"/>
    </row>
    <row r="205" spans="2:19" ht="21" x14ac:dyDescent="0.35">
      <c r="B205" s="1"/>
      <c r="C205" s="19"/>
      <c r="D205" s="20"/>
      <c r="E205" s="56">
        <f t="shared" si="14"/>
        <v>0</v>
      </c>
      <c r="F205" s="6"/>
      <c r="G205" s="6"/>
      <c r="H205" s="2"/>
      <c r="Q205" s="1"/>
      <c r="R205" s="6" t="str">
        <f>IF(ISBLANK(D224),"",(D224-$D$35)*-1+$D$28)</f>
        <v/>
      </c>
      <c r="S205" s="2"/>
    </row>
    <row r="206" spans="2:19" ht="21" x14ac:dyDescent="0.35">
      <c r="B206" s="1"/>
      <c r="C206" s="19"/>
      <c r="D206" s="20"/>
      <c r="E206" s="56">
        <f t="shared" si="14"/>
        <v>0</v>
      </c>
      <c r="F206" s="6"/>
      <c r="G206" s="6"/>
      <c r="H206" s="2"/>
      <c r="Q206" s="1"/>
      <c r="R206" s="6" t="str">
        <f>IF(ISBLANK(D225),"",(D225-$D$35)*-1+$D$28)</f>
        <v/>
      </c>
      <c r="S206" s="2"/>
    </row>
    <row r="207" spans="2:19" ht="21.75" thickBot="1" x14ac:dyDescent="0.4">
      <c r="B207" s="1"/>
      <c r="C207" s="19"/>
      <c r="D207" s="20"/>
      <c r="E207" s="56">
        <f t="shared" si="14"/>
        <v>0</v>
      </c>
      <c r="F207" s="6"/>
      <c r="G207" s="6"/>
      <c r="H207" s="2"/>
      <c r="Q207" s="3"/>
      <c r="R207" s="7" t="str">
        <f>IF(ISBLANK(D222),"",(D222-$D$35)*-1+#REF!)</f>
        <v/>
      </c>
      <c r="S207" s="4"/>
    </row>
    <row r="208" spans="2:19" ht="21" x14ac:dyDescent="0.35">
      <c r="B208" s="1"/>
      <c r="C208" s="19"/>
      <c r="D208" s="20"/>
      <c r="E208" s="56">
        <f t="shared" si="14"/>
        <v>0</v>
      </c>
      <c r="F208" s="6"/>
      <c r="G208" s="6"/>
      <c r="H208" s="2"/>
    </row>
    <row r="209" spans="2:8" ht="21" x14ac:dyDescent="0.35">
      <c r="B209" s="1"/>
      <c r="C209" s="19"/>
      <c r="D209" s="20"/>
      <c r="E209" s="56">
        <f t="shared" si="14"/>
        <v>0</v>
      </c>
      <c r="F209" s="6"/>
      <c r="G209" s="6"/>
      <c r="H209" s="2"/>
    </row>
    <row r="210" spans="2:8" ht="21" x14ac:dyDescent="0.35">
      <c r="B210" s="1"/>
      <c r="C210" s="19"/>
      <c r="D210" s="20"/>
      <c r="E210" s="56">
        <f t="shared" si="14"/>
        <v>0</v>
      </c>
      <c r="F210" s="6"/>
      <c r="G210" s="6"/>
      <c r="H210" s="2"/>
    </row>
    <row r="211" spans="2:8" ht="21" x14ac:dyDescent="0.35">
      <c r="B211" s="1"/>
      <c r="C211" s="19"/>
      <c r="D211" s="20"/>
      <c r="E211" s="56">
        <f t="shared" si="14"/>
        <v>0</v>
      </c>
      <c r="F211" s="6"/>
      <c r="G211" s="6"/>
      <c r="H211" s="2"/>
    </row>
    <row r="212" spans="2:8" ht="21" x14ac:dyDescent="0.35">
      <c r="B212" s="1"/>
      <c r="C212" s="19"/>
      <c r="D212" s="20"/>
      <c r="E212" s="56">
        <f t="shared" si="14"/>
        <v>0</v>
      </c>
      <c r="F212" s="6"/>
      <c r="G212" s="6"/>
      <c r="H212" s="2"/>
    </row>
    <row r="213" spans="2:8" ht="21" x14ac:dyDescent="0.35">
      <c r="B213" s="1"/>
      <c r="C213" s="19"/>
      <c r="D213" s="20"/>
      <c r="E213" s="56">
        <f t="shared" si="14"/>
        <v>0</v>
      </c>
      <c r="F213" s="6"/>
      <c r="G213" s="6"/>
      <c r="H213" s="2"/>
    </row>
    <row r="214" spans="2:8" ht="21" x14ac:dyDescent="0.35">
      <c r="B214" s="1"/>
      <c r="C214" s="19"/>
      <c r="D214" s="20"/>
      <c r="E214" s="56">
        <f t="shared" si="14"/>
        <v>0</v>
      </c>
      <c r="F214" s="6"/>
      <c r="G214" s="6"/>
      <c r="H214" s="2"/>
    </row>
    <row r="215" spans="2:8" ht="21" x14ac:dyDescent="0.35">
      <c r="B215" s="1"/>
      <c r="C215" s="19"/>
      <c r="D215" s="20"/>
      <c r="E215" s="56">
        <f t="shared" si="14"/>
        <v>0</v>
      </c>
      <c r="F215" s="6"/>
      <c r="G215" s="6"/>
      <c r="H215" s="2"/>
    </row>
    <row r="216" spans="2:8" ht="21" x14ac:dyDescent="0.35">
      <c r="B216" s="1"/>
      <c r="C216" s="19"/>
      <c r="D216" s="20"/>
      <c r="E216" s="56">
        <f t="shared" si="14"/>
        <v>0</v>
      </c>
      <c r="F216" s="6"/>
      <c r="G216" s="6"/>
      <c r="H216" s="2"/>
    </row>
    <row r="217" spans="2:8" ht="21" x14ac:dyDescent="0.35">
      <c r="B217" s="1"/>
      <c r="C217" s="19"/>
      <c r="D217" s="20"/>
      <c r="E217" s="56">
        <f t="shared" si="14"/>
        <v>0</v>
      </c>
      <c r="F217" s="6"/>
      <c r="G217" s="6"/>
      <c r="H217" s="2"/>
    </row>
    <row r="218" spans="2:8" ht="21" x14ac:dyDescent="0.35">
      <c r="B218" s="1"/>
      <c r="C218" s="19"/>
      <c r="D218" s="20"/>
      <c r="E218" s="56">
        <f t="shared" si="14"/>
        <v>0</v>
      </c>
      <c r="F218" s="6"/>
      <c r="G218" s="6"/>
      <c r="H218" s="2"/>
    </row>
    <row r="219" spans="2:8" ht="21" x14ac:dyDescent="0.35">
      <c r="B219" s="1"/>
      <c r="C219" s="19"/>
      <c r="D219" s="20"/>
      <c r="E219" s="56">
        <f t="shared" si="14"/>
        <v>0</v>
      </c>
      <c r="F219" s="6"/>
      <c r="G219" s="6"/>
      <c r="H219" s="2"/>
    </row>
    <row r="220" spans="2:8" ht="21" x14ac:dyDescent="0.35">
      <c r="B220" s="1"/>
      <c r="C220" s="19"/>
      <c r="D220" s="20"/>
      <c r="E220" s="56">
        <f t="shared" si="14"/>
        <v>0</v>
      </c>
      <c r="F220" s="6"/>
      <c r="G220" s="6"/>
      <c r="H220" s="2"/>
    </row>
    <row r="221" spans="2:8" ht="21" x14ac:dyDescent="0.35">
      <c r="B221" s="1"/>
      <c r="C221" s="21"/>
      <c r="D221" s="22"/>
      <c r="E221" s="56">
        <f t="shared" si="14"/>
        <v>0</v>
      </c>
      <c r="F221" s="6"/>
      <c r="G221" s="6"/>
      <c r="H221" s="2"/>
    </row>
    <row r="222" spans="2:8" ht="21.75" thickBot="1" x14ac:dyDescent="0.4">
      <c r="B222" s="3"/>
      <c r="C222" s="49"/>
      <c r="D222" s="49"/>
      <c r="E222" s="7"/>
      <c r="F222" s="7"/>
      <c r="G222" s="7"/>
      <c r="H222" s="4"/>
    </row>
  </sheetData>
  <mergeCells count="40">
    <mergeCell ref="B9:F10"/>
    <mergeCell ref="B3:K3"/>
    <mergeCell ref="B14:E14"/>
    <mergeCell ref="B31:H31"/>
    <mergeCell ref="B11:F12"/>
    <mergeCell ref="G7:L7"/>
    <mergeCell ref="B8:F8"/>
    <mergeCell ref="B5:H5"/>
    <mergeCell ref="B7:F7"/>
    <mergeCell ref="K8:L8"/>
    <mergeCell ref="K9:L9"/>
    <mergeCell ref="K10:L10"/>
    <mergeCell ref="K11:L11"/>
    <mergeCell ref="K23:M23"/>
    <mergeCell ref="J14:O15"/>
    <mergeCell ref="G8:J8"/>
    <mergeCell ref="J51:O51"/>
    <mergeCell ref="J52:O52"/>
    <mergeCell ref="J36:O36"/>
    <mergeCell ref="J38:O38"/>
    <mergeCell ref="J37:O37"/>
    <mergeCell ref="J46:O50"/>
    <mergeCell ref="G9:J9"/>
    <mergeCell ref="G10:J10"/>
    <mergeCell ref="G11:J11"/>
    <mergeCell ref="J39:O39"/>
    <mergeCell ref="K32:N32"/>
    <mergeCell ref="K21:M21"/>
    <mergeCell ref="K17:M17"/>
    <mergeCell ref="K19:M19"/>
    <mergeCell ref="J35:O35"/>
    <mergeCell ref="J31:O31"/>
    <mergeCell ref="K25:M25"/>
    <mergeCell ref="J58:O58"/>
    <mergeCell ref="J59:O59"/>
    <mergeCell ref="J53:O53"/>
    <mergeCell ref="J54:O54"/>
    <mergeCell ref="J55:O55"/>
    <mergeCell ref="J56:O56"/>
    <mergeCell ref="J57:O57"/>
  </mergeCells>
  <conditionalFormatting sqref="K32:N32">
    <cfRule type="containsText" dxfId="0" priority="1" operator="containsText" text="NEVHODNÁ">
      <formula>NOT(ISERROR(SEARCH("NEVHODNÁ",K32)))</formula>
    </cfRule>
  </conditionalFormatting>
  <dataValidations count="1">
    <dataValidation type="list" allowBlank="1" showInputMessage="1" showErrorMessage="1" sqref="G33" xr:uid="{4B909C59-CC1A-4B2C-AA1D-356EBD7B7C23}">
      <formula1>$AJ$4:$AJ$8</formula1>
    </dataValidation>
  </dataValidations>
  <hyperlinks>
    <hyperlink ref="J39" r:id="rId1" xr:uid="{A642A607-2860-48E8-944F-70A1C2DD1BCD}"/>
  </hyperlinks>
  <pageMargins left="0.7" right="0.7" top="0.78740157499999996" bottom="0.78740157499999996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Posouzení vhodnosti lokality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Stanislav Ruman</dc:creator>
  <cp:lastModifiedBy>Stanislav Ruman</cp:lastModifiedBy>
  <dcterms:created xsi:type="dcterms:W3CDTF">2021-01-28T14:40:23Z</dcterms:created>
  <dcterms:modified xsi:type="dcterms:W3CDTF">2021-04-28T07:10:55Z</dcterms:modified>
</cp:coreProperties>
</file>